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3 ведомст" sheetId="1" r:id="rId1"/>
  </sheets>
  <definedNames>
    <definedName name="_xlnm.Print_Titles" localSheetId="0">'прилож 3 ведомст'!$14:$15</definedName>
  </definedNames>
  <calcPr fullCalcOnLoad="1"/>
</workbook>
</file>

<file path=xl/sharedStrings.xml><?xml version="1.0" encoding="utf-8"?>
<sst xmlns="http://schemas.openxmlformats.org/spreadsheetml/2006/main" count="98" uniqueCount="71">
  <si>
    <t>Приложение 6</t>
  </si>
  <si>
    <t xml:space="preserve">Приложение 3 </t>
  </si>
  <si>
    <t>к Решению Совета депутатов Тарутинского сельсовета</t>
  </si>
  <si>
    <t>Приложение 5</t>
  </si>
  <si>
    <t xml:space="preserve">               от 00.00.0000 № 00</t>
  </si>
  <si>
    <t>от 20.12.2012г. № 23-79Р</t>
  </si>
  <si>
    <t>(руб.)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</si>
  <si>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</si>
  <si>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</si>
  <si>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</si>
  <si>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</si>
  <si>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</si>
  <si>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Сумма на 2013 год</t>
  </si>
  <si>
    <t>Сумма на 2012 год</t>
  </si>
  <si>
    <t>1</t>
  </si>
  <si>
    <t>2</t>
  </si>
  <si>
    <t>3</t>
  </si>
  <si>
    <t>4</t>
  </si>
  <si>
    <t>5</t>
  </si>
  <si>
    <t>6</t>
  </si>
  <si>
    <t>7</t>
  </si>
  <si>
    <t>8</t>
  </si>
  <si>
    <t>822</t>
  </si>
  <si>
    <t>Администрация Тарутинского сельсовета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</si>
  <si>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</si>
  <si>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</si>
  <si>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</si>
  <si>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</si>
  <si>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</si>
  <si>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</si>
  <si>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</si>
  <si>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</si>
  <si>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Резервный фонд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</si>
  <si>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</si>
  <si>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</si>
  <si>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</si>
  <si>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</si>
  <si>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</si>
  <si>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</si>
  <si>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</si>
  <si>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</si>
  <si>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</si>
  <si>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</si>
  <si>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</si>
  <si>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</si>
  <si>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</si>
  <si>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Дорожное хозяйство</t>
  </si>
  <si>
    <t>0409</t>
  </si>
  <si>
    <t xml:space="preserve">Другие вопросы в области нациоанльной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</si>
  <si>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</si>
  <si>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</si>
  <si>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</si>
  <si>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</si>
  <si>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</si>
  <si>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</si>
  <si>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</si>
  <si>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хозяйство</t>
  </si>
  <si>
    <t>0505</t>
  </si>
  <si>
    <t>Социальная политика</t>
  </si>
  <si>
    <t>1000</t>
  </si>
  <si>
    <t>Пенсионное обеспечение</t>
  </si>
  <si>
    <t>1001</t>
  </si>
  <si>
    <t>ВСЕГО</t>
  </si>
  <si>
    <t>Распределение расходов бюджета Тарутинского сельсовета по разделам и подразделам классификации расходов бюджетов Российской Федерации за 2013г</t>
  </si>
  <si>
    <t>Утверждено решением о бюджете</t>
  </si>
  <si>
    <t>Бюджетная роспись с учетом изменений</t>
  </si>
  <si>
    <t>Исполнено за 2013 год</t>
  </si>
  <si>
    <t>Процент исполнения</t>
  </si>
  <si>
    <t>Жилищное хозяйство</t>
  </si>
  <si>
    <t>0501</t>
  </si>
  <si>
    <t>от 17.04.2014 № 37-123Р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</si>
</sst>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"/>
    <numFmt numFmtId="166" formatCode="#,##0.00;\-#,##0.00;\ "/>
    <numFmt numFmtId="167" formatCode="#,##0.00_ ;\-#,##0.00\ 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5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right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6" fontId="6" fillId="0" borderId="10" xfId="0" applyNumberFormat="1" applyFont="1" applyFill="1" applyBorder="1" applyAlignment="1">
      <alignment vertical="top"/>
    </xf>
    <xf numFmtId="166" fontId="6" fillId="0" borderId="10" xfId="0" applyNumberFormat="1" applyFont="1" applyBorder="1" applyAlignment="1">
      <alignment vertical="top"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66" fontId="7" fillId="0" borderId="10" xfId="0" applyNumberFormat="1" applyFont="1" applyFill="1" applyBorder="1" applyAlignment="1">
      <alignment vertical="top"/>
    </xf>
    <xf numFmtId="166" fontId="7" fillId="0" borderId="10" xfId="0" applyNumberFormat="1" applyFont="1" applyBorder="1" applyAlignment="1">
      <alignment vertical="top"/>
    </xf>
    <xf numFmtId="166" fontId="7" fillId="0" borderId="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vertical="top" wrapText="1"/>
    </xf>
    <xf numFmtId="166" fontId="6" fillId="33" borderId="10" xfId="0" applyNumberFormat="1" applyFont="1" applyFill="1" applyBorder="1" applyAlignment="1">
      <alignment vertical="top"/>
    </xf>
    <xf numFmtId="49" fontId="7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166" fontId="7" fillId="33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165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vertical="top"/>
    </xf>
    <xf numFmtId="166" fontId="7" fillId="0" borderId="11" xfId="0" applyNumberFormat="1" applyFont="1" applyFill="1" applyBorder="1" applyAlignment="1">
      <alignment vertical="top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66" fontId="6" fillId="0" borderId="11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vertical="top"/>
    </xf>
    <xf numFmtId="2" fontId="0" fillId="0" borderId="12" xfId="0" applyNumberFormat="1" applyBorder="1" applyAlignment="1">
      <alignment/>
    </xf>
    <xf numFmtId="167" fontId="6" fillId="0" borderId="1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4.00390625" style="0" customWidth="1"/>
    <col min="2" max="2" width="39.875" style="0" customWidth="1"/>
    <col min="3" max="3" width="4.875" style="0" customWidth="1"/>
    <col min="4" max="5" width="0" style="0" hidden="1" customWidth="1"/>
    <col min="6" max="6" width="14.625" style="0" customWidth="1"/>
    <col min="7" max="8" width="0" style="0" hidden="1" customWidth="1"/>
    <col min="9" max="9" width="15.00390625" style="0" customWidth="1"/>
    <col min="10" max="10" width="13.75390625" style="0" customWidth="1"/>
    <col min="11" max="11" width="7.00390625" style="0" customWidth="1"/>
    <col min="12" max="12" width="10.00390625" style="0" customWidth="1"/>
  </cols>
  <sheetData>
    <row r="1" spans="1:10" ht="15.75">
      <c r="A1" s="5"/>
      <c r="B1" s="1"/>
      <c r="C1" s="1"/>
      <c r="D1" s="1"/>
      <c r="E1" s="1"/>
      <c r="G1" s="2" t="s">
        <v>0</v>
      </c>
      <c r="H1" s="3" t="s">
        <v>0</v>
      </c>
      <c r="I1" s="3"/>
      <c r="J1" s="2" t="s">
        <v>1</v>
      </c>
    </row>
    <row r="2" spans="1:10" ht="15.75">
      <c r="A2" s="5"/>
      <c r="B2" s="47" t="s">
        <v>2</v>
      </c>
      <c r="C2" s="47"/>
      <c r="D2" s="47"/>
      <c r="E2" s="47"/>
      <c r="F2" s="47"/>
      <c r="G2" s="47"/>
      <c r="H2" s="47"/>
      <c r="I2" s="47"/>
      <c r="J2" s="47"/>
    </row>
    <row r="3" spans="1:10" ht="15.75">
      <c r="A3" s="5"/>
      <c r="B3" s="4"/>
      <c r="C3" s="4"/>
      <c r="D3" s="4"/>
      <c r="E3" s="4"/>
      <c r="F3" s="4"/>
      <c r="G3" s="4"/>
      <c r="H3" s="4"/>
      <c r="I3" s="48" t="s">
        <v>70</v>
      </c>
      <c r="J3" s="47"/>
    </row>
    <row r="4" spans="1:10" ht="15.75">
      <c r="A4" s="5"/>
      <c r="B4" s="4"/>
      <c r="C4" s="4"/>
      <c r="D4" s="4"/>
      <c r="E4" s="4"/>
      <c r="F4" s="4"/>
      <c r="G4" s="4"/>
      <c r="H4" s="4"/>
      <c r="I4" s="6"/>
      <c r="J4" s="2" t="s">
        <v>3</v>
      </c>
    </row>
    <row r="5" spans="1:10" ht="15.75">
      <c r="A5" s="5"/>
      <c r="B5" s="47" t="s">
        <v>2</v>
      </c>
      <c r="C5" s="47"/>
      <c r="D5" s="47"/>
      <c r="E5" s="47"/>
      <c r="F5" s="47"/>
      <c r="G5" s="47"/>
      <c r="H5" s="47"/>
      <c r="I5" s="47"/>
      <c r="J5" s="47"/>
    </row>
    <row r="6" spans="1:11" ht="15.75">
      <c r="A6" s="5"/>
      <c r="B6" s="1"/>
      <c r="C6" s="1"/>
      <c r="D6" s="1"/>
      <c r="E6" s="7"/>
      <c r="G6" s="49" t="s">
        <v>4</v>
      </c>
      <c r="H6" s="49"/>
      <c r="I6" s="47" t="s">
        <v>5</v>
      </c>
      <c r="J6" s="47"/>
      <c r="K6" s="8"/>
    </row>
    <row r="7" spans="1:11" ht="15.75">
      <c r="A7" s="5"/>
      <c r="B7" s="1"/>
      <c r="C7" s="1"/>
      <c r="D7" s="1"/>
      <c r="E7" s="7"/>
      <c r="G7" s="35"/>
      <c r="H7" s="35"/>
      <c r="I7" s="4"/>
      <c r="J7" s="4"/>
      <c r="K7" s="8"/>
    </row>
    <row r="8" spans="1:11" ht="15.75">
      <c r="A8" s="5"/>
      <c r="B8" s="1"/>
      <c r="C8" s="1"/>
      <c r="D8" s="1"/>
      <c r="E8" s="7"/>
      <c r="G8" s="35"/>
      <c r="H8" s="35"/>
      <c r="I8" s="4"/>
      <c r="J8" s="4"/>
      <c r="K8" s="8"/>
    </row>
    <row r="9" spans="1:11" ht="3" customHeight="1">
      <c r="A9" s="5"/>
      <c r="B9" s="1"/>
      <c r="C9" s="1"/>
      <c r="D9" s="1"/>
      <c r="E9" s="7"/>
      <c r="G9" s="35"/>
      <c r="H9" s="35"/>
      <c r="I9" s="4"/>
      <c r="J9" s="4"/>
      <c r="K9" s="8"/>
    </row>
    <row r="10" spans="1:11" ht="12.75" customHeight="1">
      <c r="A10" s="46" t="s">
        <v>63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2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6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0" ht="15.75">
      <c r="A13" s="5"/>
      <c r="B13" s="1"/>
      <c r="C13" s="1"/>
      <c r="D13" s="1"/>
      <c r="E13" s="1"/>
      <c r="F13" s="9"/>
      <c r="G13" s="9"/>
      <c r="H13" s="10" t="s">
        <v>6</v>
      </c>
      <c r="I13" s="10"/>
      <c r="J13" s="10"/>
    </row>
    <row r="14" spans="1:13" ht="96.75">
      <c r="A14" s="11" t="s">
        <v>7</v>
      </c>
      <c r="B14" s="12" t="s">
        <v>8</v>
      </c>
      <c r="C14" s="13" t="s">
        <v>9</v>
      </c>
      <c r="D14" s="13" t="s">
        <v>10</v>
      </c>
      <c r="E14" s="13" t="s">
        <v>11</v>
      </c>
      <c r="F14" s="14" t="s">
        <v>64</v>
      </c>
      <c r="G14" s="14" t="s">
        <v>13</v>
      </c>
      <c r="H14" s="14" t="s">
        <v>12</v>
      </c>
      <c r="I14" s="14" t="s">
        <v>65</v>
      </c>
      <c r="J14" s="36" t="s">
        <v>66</v>
      </c>
      <c r="K14" s="36" t="s">
        <v>67</v>
      </c>
      <c r="M14" s="9"/>
    </row>
    <row r="15" spans="1:11" ht="15.75">
      <c r="A15" s="15" t="s">
        <v>14</v>
      </c>
      <c r="B15" s="15" t="s">
        <v>15</v>
      </c>
      <c r="C15" s="15" t="s">
        <v>16</v>
      </c>
      <c r="D15" s="15" t="s">
        <v>17</v>
      </c>
      <c r="E15" s="15" t="s">
        <v>18</v>
      </c>
      <c r="F15" s="15" t="s">
        <v>17</v>
      </c>
      <c r="G15" s="15" t="s">
        <v>20</v>
      </c>
      <c r="H15" s="15" t="s">
        <v>21</v>
      </c>
      <c r="I15" s="15" t="s">
        <v>18</v>
      </c>
      <c r="J15" s="37" t="s">
        <v>19</v>
      </c>
      <c r="K15" s="40">
        <v>7</v>
      </c>
    </row>
    <row r="16" spans="1:11" ht="12.75">
      <c r="A16" s="16" t="s">
        <v>22</v>
      </c>
      <c r="B16" s="17" t="s">
        <v>23</v>
      </c>
      <c r="C16" s="16"/>
      <c r="D16" s="16"/>
      <c r="E16" s="16"/>
      <c r="F16" s="18">
        <f>F17+F25+F26+F30+F38+F23</f>
        <v>5676899</v>
      </c>
      <c r="G16" s="18" t="e">
        <f>G17+G25+G26+G30+G38+G23</f>
        <v>#REF!</v>
      </c>
      <c r="H16" s="18" t="e">
        <f>H17+H25+H26+H30+H38+H23</f>
        <v>#REF!</v>
      </c>
      <c r="I16" s="18">
        <f>I17+I25+I26+I30+I38+I23</f>
        <v>14453921.18</v>
      </c>
      <c r="J16" s="43">
        <f>J17+J25+J26+J30+J38+J23</f>
        <v>14359742.74</v>
      </c>
      <c r="K16" s="44">
        <f>J16/I16*100</f>
        <v>99.34842290318896</v>
      </c>
    </row>
    <row r="17" spans="1:11" s="20" customFormat="1" ht="12.75">
      <c r="A17" s="16" t="s">
        <v>22</v>
      </c>
      <c r="B17" s="17" t="s">
        <v>24</v>
      </c>
      <c r="C17" s="16" t="s">
        <v>25</v>
      </c>
      <c r="D17" s="16"/>
      <c r="E17" s="16"/>
      <c r="F17" s="18">
        <f>F18+F19+F20+F21+F22</f>
        <v>3478363</v>
      </c>
      <c r="G17" s="18" t="e">
        <f>G18+G19+G20+G21+G22</f>
        <v>#REF!</v>
      </c>
      <c r="H17" s="18" t="e">
        <f>H18+H19+H20+H21+H22</f>
        <v>#REF!</v>
      </c>
      <c r="I17" s="18">
        <f>I18+I19+I20+I21+I22</f>
        <v>4265559.2299999995</v>
      </c>
      <c r="J17" s="45">
        <f>J18+J19+J20+J22</f>
        <v>4218637.12</v>
      </c>
      <c r="K17" s="44">
        <f aca="true" t="shared" si="0" ref="K17:K40">J17/I17*100</f>
        <v>98.89997753002719</v>
      </c>
    </row>
    <row r="18" spans="1:11" ht="38.25">
      <c r="A18" s="21" t="s">
        <v>22</v>
      </c>
      <c r="B18" s="22" t="s">
        <v>26</v>
      </c>
      <c r="C18" s="21" t="s">
        <v>27</v>
      </c>
      <c r="D18" s="21"/>
      <c r="E18" s="21"/>
      <c r="F18" s="23">
        <v>534650</v>
      </c>
      <c r="G18" s="24">
        <v>425836</v>
      </c>
      <c r="H18" s="24">
        <v>425836</v>
      </c>
      <c r="I18" s="23">
        <v>536283.78</v>
      </c>
      <c r="J18" s="39">
        <v>536283.78</v>
      </c>
      <c r="K18" s="44">
        <f t="shared" si="0"/>
        <v>100</v>
      </c>
    </row>
    <row r="19" spans="1:12" ht="51">
      <c r="A19" s="21" t="s">
        <v>22</v>
      </c>
      <c r="B19" s="22" t="s">
        <v>28</v>
      </c>
      <c r="C19" s="21" t="s">
        <v>29</v>
      </c>
      <c r="D19" s="21"/>
      <c r="E19" s="21"/>
      <c r="F19" s="23">
        <v>433210</v>
      </c>
      <c r="G19" s="24">
        <v>435836</v>
      </c>
      <c r="H19" s="24">
        <v>435836</v>
      </c>
      <c r="I19" s="23">
        <v>446833.74</v>
      </c>
      <c r="J19" s="39">
        <v>446833.74</v>
      </c>
      <c r="K19" s="44">
        <f t="shared" si="0"/>
        <v>100</v>
      </c>
      <c r="L19" s="9"/>
    </row>
    <row r="20" spans="1:12" ht="51">
      <c r="A20" s="21" t="s">
        <v>22</v>
      </c>
      <c r="B20" s="22" t="s">
        <v>30</v>
      </c>
      <c r="C20" s="21" t="s">
        <v>31</v>
      </c>
      <c r="D20" s="21"/>
      <c r="E20" s="21"/>
      <c r="F20" s="23">
        <v>2465603</v>
      </c>
      <c r="G20" s="24">
        <v>2400000</v>
      </c>
      <c r="H20" s="24">
        <v>2400000</v>
      </c>
      <c r="I20" s="23">
        <v>3200810.17</v>
      </c>
      <c r="J20" s="39">
        <v>3158894.53</v>
      </c>
      <c r="K20" s="44">
        <f t="shared" si="0"/>
        <v>98.69046779490832</v>
      </c>
      <c r="L20" s="25"/>
    </row>
    <row r="21" spans="1:11" s="20" customFormat="1" ht="12.75">
      <c r="A21" s="16" t="s">
        <v>22</v>
      </c>
      <c r="B21" s="17" t="s">
        <v>32</v>
      </c>
      <c r="C21" s="16" t="s">
        <v>33</v>
      </c>
      <c r="D21" s="16"/>
      <c r="E21" s="16"/>
      <c r="F21" s="18">
        <v>5000</v>
      </c>
      <c r="G21" s="19"/>
      <c r="H21" s="19"/>
      <c r="I21" s="18">
        <v>5000</v>
      </c>
      <c r="J21" s="38">
        <v>0</v>
      </c>
      <c r="K21" s="44">
        <f t="shared" si="0"/>
        <v>0</v>
      </c>
    </row>
    <row r="22" spans="1:11" s="20" customFormat="1" ht="12.75">
      <c r="A22" s="16" t="s">
        <v>22</v>
      </c>
      <c r="B22" s="17" t="s">
        <v>34</v>
      </c>
      <c r="C22" s="16" t="s">
        <v>35</v>
      </c>
      <c r="D22" s="16"/>
      <c r="E22" s="16"/>
      <c r="F22" s="18">
        <v>39900</v>
      </c>
      <c r="G22" s="19" t="e">
        <f>#REF!</f>
        <v>#REF!</v>
      </c>
      <c r="H22" s="19" t="e">
        <f>#REF!</f>
        <v>#REF!</v>
      </c>
      <c r="I22" s="18">
        <v>76631.54</v>
      </c>
      <c r="J22" s="42">
        <v>76625.07</v>
      </c>
      <c r="K22" s="44">
        <f t="shared" si="0"/>
        <v>99.99155700120343</v>
      </c>
    </row>
    <row r="23" spans="1:11" s="20" customFormat="1" ht="12.75">
      <c r="A23" s="16" t="s">
        <v>22</v>
      </c>
      <c r="B23" s="17" t="s">
        <v>36</v>
      </c>
      <c r="C23" s="16" t="s">
        <v>37</v>
      </c>
      <c r="D23" s="16"/>
      <c r="E23" s="16"/>
      <c r="F23" s="18">
        <f>F24</f>
        <v>225111</v>
      </c>
      <c r="G23" s="19" t="e">
        <f>G24</f>
        <v>#REF!</v>
      </c>
      <c r="H23" s="19" t="e">
        <f>H24</f>
        <v>#REF!</v>
      </c>
      <c r="I23" s="18">
        <f>I24</f>
        <v>225111</v>
      </c>
      <c r="J23" s="38">
        <f>J24</f>
        <v>225111</v>
      </c>
      <c r="K23" s="44">
        <f t="shared" si="0"/>
        <v>100</v>
      </c>
    </row>
    <row r="24" spans="1:11" ht="12.75">
      <c r="A24" s="21" t="s">
        <v>22</v>
      </c>
      <c r="B24" s="22" t="s">
        <v>38</v>
      </c>
      <c r="C24" s="21" t="s">
        <v>39</v>
      </c>
      <c r="D24" s="21"/>
      <c r="E24" s="21"/>
      <c r="F24" s="23">
        <v>225111</v>
      </c>
      <c r="G24" s="24" t="e">
        <f>#REF!</f>
        <v>#REF!</v>
      </c>
      <c r="H24" s="24" t="e">
        <f>#REF!</f>
        <v>#REF!</v>
      </c>
      <c r="I24" s="23">
        <v>225111</v>
      </c>
      <c r="J24" s="39">
        <v>225111</v>
      </c>
      <c r="K24" s="44">
        <f t="shared" si="0"/>
        <v>100</v>
      </c>
    </row>
    <row r="25" spans="1:11" s="20" customFormat="1" ht="12.75">
      <c r="A25" s="16" t="s">
        <v>22</v>
      </c>
      <c r="B25" s="17" t="s">
        <v>40</v>
      </c>
      <c r="C25" s="16" t="s">
        <v>41</v>
      </c>
      <c r="D25" s="16"/>
      <c r="E25" s="16"/>
      <c r="F25" s="18">
        <v>47375</v>
      </c>
      <c r="G25" s="19"/>
      <c r="H25" s="19"/>
      <c r="I25" s="18">
        <v>125139</v>
      </c>
      <c r="J25" s="38">
        <v>125139</v>
      </c>
      <c r="K25" s="44">
        <f t="shared" si="0"/>
        <v>100</v>
      </c>
    </row>
    <row r="26" spans="1:11" s="20" customFormat="1" ht="12.75">
      <c r="A26" s="16" t="s">
        <v>22</v>
      </c>
      <c r="B26" s="17" t="s">
        <v>42</v>
      </c>
      <c r="C26" s="16" t="s">
        <v>43</v>
      </c>
      <c r="D26" s="16"/>
      <c r="E26" s="16"/>
      <c r="F26" s="18">
        <f>F27+F28+F29</f>
        <v>473400</v>
      </c>
      <c r="G26" s="18">
        <f>G27+G28+G29</f>
        <v>0</v>
      </c>
      <c r="H26" s="18">
        <f>H27+H28+H29</f>
        <v>0</v>
      </c>
      <c r="I26" s="18">
        <f>I27+I28+I29</f>
        <v>2320106.3</v>
      </c>
      <c r="J26" s="38">
        <f>J27+J28+J29</f>
        <v>2320075</v>
      </c>
      <c r="K26" s="44">
        <f t="shared" si="0"/>
        <v>99.99865092388225</v>
      </c>
    </row>
    <row r="27" spans="1:11" ht="12.75">
      <c r="A27" s="21" t="s">
        <v>22</v>
      </c>
      <c r="B27" s="22" t="s">
        <v>44</v>
      </c>
      <c r="C27" s="21" t="s">
        <v>45</v>
      </c>
      <c r="D27" s="21"/>
      <c r="E27" s="21"/>
      <c r="F27" s="23"/>
      <c r="G27" s="24"/>
      <c r="H27" s="24"/>
      <c r="I27" s="23"/>
      <c r="J27" s="39"/>
      <c r="K27" s="44"/>
    </row>
    <row r="28" spans="1:11" ht="12.75">
      <c r="A28" s="21" t="s">
        <v>22</v>
      </c>
      <c r="B28" s="22" t="s">
        <v>46</v>
      </c>
      <c r="C28" s="21" t="s">
        <v>47</v>
      </c>
      <c r="D28" s="21"/>
      <c r="E28" s="21"/>
      <c r="F28" s="23">
        <v>423400</v>
      </c>
      <c r="G28" s="24"/>
      <c r="H28" s="24"/>
      <c r="I28" s="23">
        <v>2320106.3</v>
      </c>
      <c r="J28" s="39">
        <v>2320075</v>
      </c>
      <c r="K28" s="44">
        <f t="shared" si="0"/>
        <v>99.99865092388225</v>
      </c>
    </row>
    <row r="29" spans="1:11" ht="25.5">
      <c r="A29" s="21" t="s">
        <v>22</v>
      </c>
      <c r="B29" s="22" t="s">
        <v>48</v>
      </c>
      <c r="C29" s="21" t="s">
        <v>49</v>
      </c>
      <c r="D29" s="21"/>
      <c r="E29" s="21"/>
      <c r="F29" s="23">
        <v>50000</v>
      </c>
      <c r="G29" s="24"/>
      <c r="H29" s="24"/>
      <c r="I29" s="23"/>
      <c r="J29" s="39"/>
      <c r="K29" s="44"/>
    </row>
    <row r="30" spans="1:11" s="20" customFormat="1" ht="12.75">
      <c r="A30" s="26" t="s">
        <v>22</v>
      </c>
      <c r="B30" s="27" t="s">
        <v>50</v>
      </c>
      <c r="C30" s="26" t="s">
        <v>51</v>
      </c>
      <c r="D30" s="26"/>
      <c r="E30" s="26"/>
      <c r="F30" s="18">
        <f>F32+F34+F37+F31</f>
        <v>1439650</v>
      </c>
      <c r="G30" s="28">
        <v>200000</v>
      </c>
      <c r="H30" s="28">
        <v>200000</v>
      </c>
      <c r="I30" s="18">
        <f>I32+I34+I37</f>
        <v>7506005.65</v>
      </c>
      <c r="J30" s="38">
        <f>J32+J34+J37</f>
        <v>7458780.62</v>
      </c>
      <c r="K30" s="44">
        <f t="shared" si="0"/>
        <v>99.37083673791265</v>
      </c>
    </row>
    <row r="31" spans="1:11" s="41" customFormat="1" ht="12.75">
      <c r="A31" s="29" t="s">
        <v>22</v>
      </c>
      <c r="B31" s="30" t="s">
        <v>68</v>
      </c>
      <c r="C31" s="29" t="s">
        <v>69</v>
      </c>
      <c r="D31" s="29"/>
      <c r="E31" s="29"/>
      <c r="F31" s="23">
        <v>357600</v>
      </c>
      <c r="G31" s="31"/>
      <c r="H31" s="31"/>
      <c r="I31" s="23"/>
      <c r="J31" s="39"/>
      <c r="K31" s="44"/>
    </row>
    <row r="32" spans="1:11" ht="12.75">
      <c r="A32" s="29" t="s">
        <v>22</v>
      </c>
      <c r="B32" s="30" t="s">
        <v>52</v>
      </c>
      <c r="C32" s="29" t="s">
        <v>53</v>
      </c>
      <c r="D32" s="29"/>
      <c r="E32" s="29"/>
      <c r="F32" s="23">
        <v>0</v>
      </c>
      <c r="G32" s="31"/>
      <c r="H32" s="31"/>
      <c r="I32" s="23">
        <v>318480.71</v>
      </c>
      <c r="J32" s="39">
        <v>318480.71</v>
      </c>
      <c r="K32" s="44">
        <f t="shared" si="0"/>
        <v>100</v>
      </c>
    </row>
    <row r="33" spans="1:11" ht="12.75" hidden="1">
      <c r="A33" s="29" t="s">
        <v>22</v>
      </c>
      <c r="B33" s="30" t="s">
        <v>52</v>
      </c>
      <c r="C33" s="29" t="s">
        <v>53</v>
      </c>
      <c r="D33" s="29"/>
      <c r="E33" s="29"/>
      <c r="F33" s="23"/>
      <c r="G33" s="31"/>
      <c r="H33" s="31"/>
      <c r="I33" s="23"/>
      <c r="J33" s="39"/>
      <c r="K33" s="44" t="e">
        <f t="shared" si="0"/>
        <v>#DIV/0!</v>
      </c>
    </row>
    <row r="34" spans="1:11" ht="12.75">
      <c r="A34" s="29" t="s">
        <v>22</v>
      </c>
      <c r="B34" s="30" t="s">
        <v>54</v>
      </c>
      <c r="C34" s="29" t="s">
        <v>55</v>
      </c>
      <c r="D34" s="29"/>
      <c r="E34" s="29"/>
      <c r="F34" s="23">
        <v>1082050</v>
      </c>
      <c r="G34" s="31">
        <v>2220458</v>
      </c>
      <c r="H34" s="31">
        <v>2220458</v>
      </c>
      <c r="I34" s="23">
        <v>5724480.94</v>
      </c>
      <c r="J34" s="39">
        <v>5677255.91</v>
      </c>
      <c r="K34" s="44">
        <f t="shared" si="0"/>
        <v>99.17503385031796</v>
      </c>
    </row>
    <row r="35" spans="1:11" s="20" customFormat="1" ht="12.75" hidden="1">
      <c r="A35" s="16"/>
      <c r="B35" s="17"/>
      <c r="C35" s="16"/>
      <c r="D35" s="16"/>
      <c r="E35" s="16"/>
      <c r="F35" s="18"/>
      <c r="G35" s="19"/>
      <c r="H35" s="19"/>
      <c r="I35" s="18"/>
      <c r="J35" s="38"/>
      <c r="K35" s="44" t="e">
        <f t="shared" si="0"/>
        <v>#DIV/0!</v>
      </c>
    </row>
    <row r="36" spans="1:11" ht="12.75" hidden="1">
      <c r="A36" s="21"/>
      <c r="B36" s="22"/>
      <c r="C36" s="21"/>
      <c r="D36" s="21"/>
      <c r="E36" s="21"/>
      <c r="F36" s="23"/>
      <c r="G36" s="24"/>
      <c r="H36" s="24"/>
      <c r="I36" s="23"/>
      <c r="J36" s="39"/>
      <c r="K36" s="44" t="e">
        <f t="shared" si="0"/>
        <v>#DIV/0!</v>
      </c>
    </row>
    <row r="37" spans="1:11" ht="25.5">
      <c r="A37" s="21" t="s">
        <v>22</v>
      </c>
      <c r="B37" s="22" t="s">
        <v>56</v>
      </c>
      <c r="C37" s="21" t="s">
        <v>57</v>
      </c>
      <c r="D37" s="21"/>
      <c r="E37" s="21"/>
      <c r="F37" s="23">
        <v>0</v>
      </c>
      <c r="G37" s="24"/>
      <c r="H37" s="24"/>
      <c r="I37" s="23">
        <v>1463044</v>
      </c>
      <c r="J37" s="39">
        <v>1463044</v>
      </c>
      <c r="K37" s="44">
        <f t="shared" si="0"/>
        <v>100</v>
      </c>
    </row>
    <row r="38" spans="1:11" s="20" customFormat="1" ht="12.75">
      <c r="A38" s="16" t="s">
        <v>22</v>
      </c>
      <c r="B38" s="17" t="s">
        <v>58</v>
      </c>
      <c r="C38" s="16" t="s">
        <v>59</v>
      </c>
      <c r="D38" s="16"/>
      <c r="E38" s="16"/>
      <c r="F38" s="18">
        <f>F39</f>
        <v>13000</v>
      </c>
      <c r="G38" s="19" t="e">
        <f>G39</f>
        <v>#REF!</v>
      </c>
      <c r="H38" s="19" t="e">
        <f>H39</f>
        <v>#REF!</v>
      </c>
      <c r="I38" s="18">
        <f>I39</f>
        <v>12000</v>
      </c>
      <c r="J38" s="38">
        <f>J39</f>
        <v>12000</v>
      </c>
      <c r="K38" s="44">
        <f t="shared" si="0"/>
        <v>100</v>
      </c>
    </row>
    <row r="39" spans="1:11" ht="12.75">
      <c r="A39" s="21" t="s">
        <v>22</v>
      </c>
      <c r="B39" s="22" t="s">
        <v>60</v>
      </c>
      <c r="C39" s="21" t="s">
        <v>61</v>
      </c>
      <c r="D39" s="21"/>
      <c r="E39" s="21"/>
      <c r="F39" s="23">
        <v>13000</v>
      </c>
      <c r="G39" s="24" t="e">
        <f>#REF!</f>
        <v>#REF!</v>
      </c>
      <c r="H39" s="24" t="e">
        <f>#REF!</f>
        <v>#REF!</v>
      </c>
      <c r="I39" s="23">
        <v>12000</v>
      </c>
      <c r="J39" s="39">
        <v>12000</v>
      </c>
      <c r="K39" s="44">
        <f t="shared" si="0"/>
        <v>100</v>
      </c>
    </row>
    <row r="40" spans="1:11" ht="15.75">
      <c r="A40" s="32" t="s">
        <v>62</v>
      </c>
      <c r="B40" s="32"/>
      <c r="C40" s="32"/>
      <c r="D40" s="32"/>
      <c r="E40" s="32"/>
      <c r="F40" s="18">
        <f>F16</f>
        <v>5676899</v>
      </c>
      <c r="G40" s="19" t="e">
        <f>G16</f>
        <v>#REF!</v>
      </c>
      <c r="H40" s="19" t="e">
        <f>H16</f>
        <v>#REF!</v>
      </c>
      <c r="I40" s="18">
        <f>I16</f>
        <v>14453921.18</v>
      </c>
      <c r="J40" s="18">
        <f>J16</f>
        <v>14359742.74</v>
      </c>
      <c r="K40" s="44">
        <f t="shared" si="0"/>
        <v>99.34842290318896</v>
      </c>
    </row>
    <row r="42" spans="2:7" ht="15.75">
      <c r="B42" s="33"/>
      <c r="C42" s="34"/>
      <c r="D42" s="34"/>
      <c r="E42" s="34"/>
      <c r="F42" s="34"/>
      <c r="G42" s="34"/>
    </row>
  </sheetData>
  <sheetProtection selectLockedCells="1" selectUnlockedCells="1"/>
  <mergeCells count="6">
    <mergeCell ref="A10:K12"/>
    <mergeCell ref="B2:J2"/>
    <mergeCell ref="I3:J3"/>
    <mergeCell ref="B5:J5"/>
    <mergeCell ref="G6:H6"/>
    <mergeCell ref="I6:J6"/>
  </mergeCells>
  <printOptions/>
  <pageMargins left="0.25" right="0.25" top="0.75" bottom="0.75" header="0.5118055555555555" footer="0.3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2014-04-18T05:21:10Z</cp:lastPrinted>
  <dcterms:modified xsi:type="dcterms:W3CDTF">2014-04-18T05:21:13Z</dcterms:modified>
  <cp:category/>
  <cp:version/>
  <cp:contentType/>
  <cp:contentStatus/>
</cp:coreProperties>
</file>