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5" activeTab="0"/>
  </bookViews>
  <sheets>
    <sheet name="прилож 3 ведомст (2)" sheetId="1" r:id="rId1"/>
  </sheets>
  <definedNames>
    <definedName name="_xlnm.Print_Titles" localSheetId="0">'прилож 3 ведомст (2)'!$8:$9</definedName>
  </definedNames>
  <calcPr fullCalcOnLoad="1"/>
</workbook>
</file>

<file path=xl/sharedStrings.xml><?xml version="1.0" encoding="utf-8"?>
<sst xmlns="http://schemas.openxmlformats.org/spreadsheetml/2006/main" count="1045" uniqueCount="177">
  <si>
    <t>(руб.)</t>
  </si>
  <si>
    <t>рублей</t>
  </si>
  <si>
    <t>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</si>
  <si>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</si>
  <si>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</si>
  <si>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</si>
  <si>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</si>
  <si>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2014 год</t>
  </si>
  <si>
    <t>Сумма на 2013 год</t>
  </si>
  <si>
    <t>Процент исполнения</t>
  </si>
  <si>
    <t>1</t>
  </si>
  <si>
    <t>2</t>
  </si>
  <si>
    <t>3</t>
  </si>
  <si>
    <t>4</t>
  </si>
  <si>
    <t>5</t>
  </si>
  <si>
    <t>6</t>
  </si>
  <si>
    <t>8</t>
  </si>
  <si>
    <t>822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</si>
  <si>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</si>
  <si>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</si>
  <si>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</si>
  <si>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</si>
  <si>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Непрограммные расходы Администрации Тарутинского сельсовета </t>
  </si>
  <si>
    <t>72</t>
  </si>
  <si>
    <t>0</t>
  </si>
  <si>
    <t>0000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</si>
  <si>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</si>
  <si>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</si>
  <si>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</si>
  <si>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</si>
  <si>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</si>
  <si>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</si>
  <si>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</si>
  <si>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</si>
  <si>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</si>
  <si>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</si>
  <si>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</si>
  <si>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администрации Тарутинского сельсовета 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</si>
  <si>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</si>
  <si>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</si>
  <si>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</si>
  <si>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</si>
  <si>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01</t>
  </si>
  <si>
    <t>9</t>
  </si>
  <si>
    <t>9028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</si>
  <si>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</si>
  <si>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</si>
  <si>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</si>
  <si>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</si>
  <si>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</si>
  <si>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02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</si>
  <si>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</si>
  <si>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</si>
  <si>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 xml:space="preserve">Непрограммные расходы администрации Тарутинского сельсовета 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</si>
  <si>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</si>
  <si>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</si>
  <si>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</si>
  <si>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Закупка товаров, работ и услуг для государственных (муниципальных) нужд</t>
  </si>
  <si>
    <t>200</t>
  </si>
  <si>
    <t>Иные закупки товаров, услуг в целях формирования государственного материального резерва</t>
  </si>
  <si>
    <t>240</t>
  </si>
  <si>
    <t>0111</t>
  </si>
  <si>
    <t xml:space="preserve">Функционирование Администрации Тарутинского сельсовета 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</si>
  <si>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</si>
  <si>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</si>
  <si>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</si>
  <si>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</si>
  <si>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</si>
  <si>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</si>
  <si>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0113</t>
  </si>
  <si>
    <t>9138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</si>
  <si>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</si>
  <si>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</si>
  <si>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</si>
  <si>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</si>
  <si>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</si>
  <si>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>Национальная оборона</t>
  </si>
  <si>
    <t>0200</t>
  </si>
  <si>
    <t>Мобилизационная  и вневойсковая подготовка</t>
  </si>
  <si>
    <t>0203</t>
  </si>
  <si>
    <t>Непрограммные расходы Администрации Тарутинского сельсовета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</si>
  <si>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</si>
  <si>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</si>
  <si>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</si>
  <si>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</si>
  <si>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</si>
  <si>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</si>
  <si>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</si>
  <si>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Подпрограмма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</si>
  <si>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</si>
  <si>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</si>
  <si>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</si>
  <si>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</si>
  <si>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</si>
  <si>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</si>
  <si>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>9409</t>
  </si>
  <si>
    <t>9410</t>
  </si>
  <si>
    <t>Жилищно-коммунальное хозяйство</t>
  </si>
  <si>
    <t>0500</t>
  </si>
  <si>
    <t>0501</t>
  </si>
  <si>
    <t>Поддержка жилищного хозяйства</t>
  </si>
  <si>
    <t>9511</t>
  </si>
  <si>
    <t>Благоустройство</t>
  </si>
  <si>
    <t>0503</t>
  </si>
  <si>
    <t>9531</t>
  </si>
  <si>
    <t>7555</t>
  </si>
  <si>
    <t>9533</t>
  </si>
  <si>
    <t>9535</t>
  </si>
  <si>
    <t>9555</t>
  </si>
  <si>
    <t>Социальная политика</t>
  </si>
  <si>
    <t>1000</t>
  </si>
  <si>
    <t>Пенсионное обеспечение</t>
  </si>
  <si>
    <t>1001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</si>
  <si>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</si>
  <si>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</si>
  <si>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</si>
  <si>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</si>
  <si>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</si>
  <si>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ВСЕГО</t>
  </si>
  <si>
    <t>к постановлению администрации Тарутинского сельсовета</t>
  </si>
  <si>
    <t>Приложение 5</t>
  </si>
  <si>
    <t>7508</t>
  </si>
  <si>
    <t>9508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</si>
  <si>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</si>
  <si>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Муниципальная программа "Организация комплексного благоустройства на территории Тарутинского сельсовета"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</si>
  <si>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</si>
  <si>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сельсовета"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</si>
  <si>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</si>
  <si>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сельсовета"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</si>
  <si>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сельсовета"</t>
  </si>
  <si>
    <t>Иные 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водоотведениния и очистки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</si>
  <si>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Коммунальное хозяйство</t>
  </si>
  <si>
    <t>0502</t>
  </si>
  <si>
    <t>9558</t>
  </si>
  <si>
    <t>Администрация Тарутинского сельсовета</t>
  </si>
  <si>
    <t>Функционирование Тарутинского Совета депутатов в рамках непрограммных расходов Тарутинского Советов депутатов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</si>
  <si>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сельсовета"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</si>
  <si>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</si>
  <si>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</si>
  <si>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</si>
  <si>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</si>
  <si>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>Мероприятия по поддержке муниципального жилого фонда в раамках подпрограммы «Повешение уровня внутренного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  Тарутинского сельсовета"</t>
  </si>
  <si>
    <t>Иные межбюджетные трансферты бюджетам муниципальных образований на разработку схем теплоснабжения  муниципальных образований Красноярского края  в рамках отдеяльных мероприятий муниципальной программы «Содействиее развитию органов местного самоуправления, реализация полномочий администрации Тарутинского сельсовета"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</si>
  <si>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</si>
  <si>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 xml:space="preserve">Субсидии бюджетам муниципальных образований на реализацию мероприятий по благоустройству поселений в связи с достижением наилучших показателей по благоустройству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</si>
  <si>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Софинансирование за счет средств местного бюджета реализации мероприятий по благоустройству поселений в связи с достижением наилучших показателей по благоустройству, в рамках подпрограммы «Повышение уровня внутреннего благоустройства территории населенных пунктов Тарутинского сельсовета»  муниципальной программы  "Организация комплексного благоустройства на территории Тарутинского сельсовета"</t>
  </si>
  <si>
    <t xml:space="preserve">Отдельные мероприятия муниципальной программы «Содействие развитию органов местного самоуправления, реализация полномочий администрации Тарутинского сельсовета" 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</si>
  <si>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</t>
  </si>
  <si>
    <t>7424</t>
  </si>
  <si>
    <t>7742</t>
  </si>
  <si>
    <t>9742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</si>
  <si>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</si>
  <si>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</si>
  <si>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 xml:space="preserve">Иные межбюджетные трансферты бюджетам муниципальных образований на разработку схем теплоснабжеения муниципальных образований Красноярского края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 </t>
  </si>
  <si>
    <t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сельсовета"</t>
  </si>
  <si>
    <t>Распределение бюджетных ассигнований по разделам, подразделам, целевым статьям , группам и подгруппам видов расходов классификации расходов бюджетаТарутинского сельсовета на 2015 год</t>
  </si>
  <si>
    <t>Сумма на 2015 год</t>
  </si>
  <si>
    <t xml:space="preserve">Исполнено на 01.04.2015 г </t>
  </si>
  <si>
    <t xml:space="preserve">Иные закупки товаров, работ и услуг для обеспечения государственных (муниципальных) нужд </t>
  </si>
  <si>
    <t>Обеспечение проведение выборов и референдумов</t>
  </si>
  <si>
    <t>0107</t>
  </si>
  <si>
    <t xml:space="preserve">Расходы на проведение выборов в муниципальном образовании в рамках непрограммных расходов администрации Тарутинского сельсовета </t>
  </si>
  <si>
    <t>9016</t>
  </si>
  <si>
    <t>Специальные расходы</t>
  </si>
  <si>
    <t>880</t>
  </si>
  <si>
    <t>Субсидия на содержание автомобильных дорог общего пользования местного значения городских и сельских поселений в рамках подпрограммы «Дороги Красноярья» на 2014-2016 годы государственной программы Красноярского края «Развитие транспортной системы»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</si>
  <si>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Субсидия на капитальный ремонт и ремонт автомобильных дорог общего пользования местного значения с численностью населения менее 90 тысяч человек сельских поселений за счет средств дорожного фонда Красноярского края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</si>
  <si>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7594</t>
  </si>
  <si>
    <t>Софинансирование на содержание автомобильных дорог общего пользования местного значения городских и сельских поселений в рамках подпрограммы «Дороги Красноярья» на 2014-2016 годы государственной программы Красноярского края «Развитие транспортной системы»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</si>
  <si>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Софинансирование на капитальный ремонт и ремонт автомобильных дорог общего пользования местного значения с численностью населения менее 90 тысяч человек сельских поселений за счет средств дорожного фонда Красноярского края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</si>
  <si>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9594</t>
  </si>
  <si>
    <t>Расходы на разработку схем водоснабжения и водоотведения муниципальных образований Красноярского края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сельсовета»</t>
  </si>
  <si>
    <t>0199598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</si>
  <si>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</si>
  <si>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</si>
  <si>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 xml:space="preserve">Социальное обеспечение и иные выплаты населению </t>
  </si>
  <si>
    <t>от 24.04.2015 №42-П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</si>
</sst>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,##0.00;\-#,##0.00;\ "/>
    <numFmt numFmtId="175" formatCode="#,##0.00_ ;\-#,##0.00\ "/>
    <numFmt numFmtId="176" formatCode="0.000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73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vertical="top"/>
    </xf>
    <xf numFmtId="49" fontId="7" fillId="0" borderId="17" xfId="0" applyNumberFormat="1" applyFont="1" applyFill="1" applyBorder="1" applyAlignment="1">
      <alignment vertical="top"/>
    </xf>
    <xf numFmtId="49" fontId="7" fillId="0" borderId="18" xfId="0" applyNumberFormat="1" applyFont="1" applyFill="1" applyBorder="1" applyAlignment="1">
      <alignment vertical="top"/>
    </xf>
    <xf numFmtId="49" fontId="7" fillId="0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vertical="top" wrapText="1"/>
    </xf>
    <xf numFmtId="49" fontId="7" fillId="0" borderId="21" xfId="0" applyNumberFormat="1" applyFont="1" applyFill="1" applyBorder="1" applyAlignment="1">
      <alignment vertical="top"/>
    </xf>
    <xf numFmtId="49" fontId="7" fillId="0" borderId="22" xfId="0" applyNumberFormat="1" applyFont="1" applyFill="1" applyBorder="1" applyAlignment="1">
      <alignment vertical="top"/>
    </xf>
    <xf numFmtId="49" fontId="7" fillId="0" borderId="23" xfId="0" applyNumberFormat="1" applyFont="1" applyFill="1" applyBorder="1" applyAlignment="1">
      <alignment vertical="top"/>
    </xf>
    <xf numFmtId="49" fontId="7" fillId="0" borderId="24" xfId="0" applyNumberFormat="1" applyFont="1" applyFill="1" applyBorder="1" applyAlignment="1">
      <alignment vertical="top"/>
    </xf>
    <xf numFmtId="174" fontId="7" fillId="0" borderId="24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top"/>
    </xf>
    <xf numFmtId="174" fontId="7" fillId="0" borderId="25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/>
    </xf>
    <xf numFmtId="49" fontId="7" fillId="0" borderId="28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>
      <alignment vertical="top"/>
    </xf>
    <xf numFmtId="0" fontId="7" fillId="34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49" fontId="8" fillId="33" borderId="25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vertical="top"/>
    </xf>
    <xf numFmtId="49" fontId="7" fillId="33" borderId="16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7" fillId="0" borderId="30" xfId="0" applyNumberFormat="1" applyFont="1" applyFill="1" applyBorder="1" applyAlignment="1">
      <alignment vertical="top"/>
    </xf>
    <xf numFmtId="49" fontId="7" fillId="0" borderId="31" xfId="0" applyNumberFormat="1" applyFont="1" applyFill="1" applyBorder="1" applyAlignment="1">
      <alignment vertical="top"/>
    </xf>
    <xf numFmtId="49" fontId="7" fillId="0" borderId="32" xfId="0" applyNumberFormat="1" applyFont="1" applyFill="1" applyBorder="1" applyAlignment="1">
      <alignment vertical="top"/>
    </xf>
    <xf numFmtId="49" fontId="7" fillId="0" borderId="33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7" fillId="0" borderId="34" xfId="0" applyNumberFormat="1" applyFont="1" applyFill="1" applyBorder="1" applyAlignment="1">
      <alignment vertical="top"/>
    </xf>
    <xf numFmtId="0" fontId="0" fillId="0" borderId="12" xfId="0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vertical="top"/>
    </xf>
    <xf numFmtId="49" fontId="8" fillId="33" borderId="12" xfId="0" applyNumberFormat="1" applyFont="1" applyFill="1" applyBorder="1" applyAlignment="1">
      <alignment vertical="top"/>
    </xf>
    <xf numFmtId="49" fontId="8" fillId="33" borderId="13" xfId="0" applyNumberFormat="1" applyFont="1" applyFill="1" applyBorder="1" applyAlignment="1">
      <alignment vertical="top"/>
    </xf>
    <xf numFmtId="49" fontId="8" fillId="33" borderId="14" xfId="0" applyNumberFormat="1" applyFont="1" applyFill="1" applyBorder="1" applyAlignment="1">
      <alignment vertical="top"/>
    </xf>
    <xf numFmtId="49" fontId="8" fillId="33" borderId="24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0" fontId="7" fillId="33" borderId="25" xfId="0" applyFont="1" applyFill="1" applyBorder="1" applyAlignment="1">
      <alignment wrapText="1"/>
    </xf>
    <xf numFmtId="0" fontId="7" fillId="33" borderId="23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4" xfId="0" applyFont="1" applyFill="1" applyBorder="1" applyAlignment="1">
      <alignment/>
    </xf>
    <xf numFmtId="0" fontId="7" fillId="33" borderId="25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vertical="top"/>
    </xf>
    <xf numFmtId="49" fontId="7" fillId="33" borderId="22" xfId="0" applyNumberFormat="1" applyFont="1" applyFill="1" applyBorder="1" applyAlignment="1">
      <alignment vertical="top"/>
    </xf>
    <xf numFmtId="49" fontId="7" fillId="33" borderId="29" xfId="0" applyNumberFormat="1" applyFont="1" applyFill="1" applyBorder="1" applyAlignment="1">
      <alignment vertical="top"/>
    </xf>
    <xf numFmtId="49" fontId="7" fillId="33" borderId="27" xfId="0" applyNumberFormat="1" applyFont="1" applyFill="1" applyBorder="1" applyAlignment="1">
      <alignment vertical="top"/>
    </xf>
    <xf numFmtId="49" fontId="7" fillId="33" borderId="28" xfId="0" applyNumberFormat="1" applyFont="1" applyFill="1" applyBorder="1" applyAlignment="1">
      <alignment vertical="top"/>
    </xf>
    <xf numFmtId="49" fontId="7" fillId="33" borderId="33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4" xfId="0" applyNumberFormat="1" applyFont="1" applyFill="1" applyBorder="1" applyAlignment="1">
      <alignment vertical="top"/>
    </xf>
    <xf numFmtId="49" fontId="7" fillId="33" borderId="25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29" xfId="0" applyNumberFormat="1" applyFont="1" applyFill="1" applyBorder="1" applyAlignment="1">
      <alignment vertical="top"/>
    </xf>
    <xf numFmtId="49" fontId="8" fillId="33" borderId="27" xfId="0" applyNumberFormat="1" applyFont="1" applyFill="1" applyBorder="1" applyAlignment="1">
      <alignment vertical="top"/>
    </xf>
    <xf numFmtId="49" fontId="8" fillId="33" borderId="28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vertical="top"/>
    </xf>
    <xf numFmtId="49" fontId="8" fillId="34" borderId="33" xfId="0" applyNumberFormat="1" applyFont="1" applyFill="1" applyBorder="1" applyAlignment="1">
      <alignment vertical="top"/>
    </xf>
    <xf numFmtId="49" fontId="8" fillId="34" borderId="11" xfId="0" applyNumberFormat="1" applyFont="1" applyFill="1" applyBorder="1" applyAlignment="1">
      <alignment vertical="top"/>
    </xf>
    <xf numFmtId="49" fontId="8" fillId="34" borderId="34" xfId="0" applyNumberFormat="1" applyFont="1" applyFill="1" applyBorder="1" applyAlignment="1">
      <alignment vertical="top"/>
    </xf>
    <xf numFmtId="174" fontId="8" fillId="34" borderId="10" xfId="0" applyNumberFormat="1" applyFont="1" applyFill="1" applyBorder="1" applyAlignment="1">
      <alignment vertical="top"/>
    </xf>
    <xf numFmtId="49" fontId="7" fillId="33" borderId="26" xfId="0" applyNumberFormat="1" applyFont="1" applyFill="1" applyBorder="1" applyAlignment="1">
      <alignment vertical="top"/>
    </xf>
    <xf numFmtId="49" fontId="7" fillId="33" borderId="35" xfId="0" applyNumberFormat="1" applyFont="1" applyFill="1" applyBorder="1" applyAlignment="1">
      <alignment vertical="top"/>
    </xf>
    <xf numFmtId="49" fontId="7" fillId="0" borderId="36" xfId="0" applyNumberFormat="1" applyFont="1" applyFill="1" applyBorder="1" applyAlignment="1">
      <alignment vertical="top"/>
    </xf>
    <xf numFmtId="49" fontId="7" fillId="0" borderId="37" xfId="0" applyNumberFormat="1" applyFont="1" applyFill="1" applyBorder="1" applyAlignment="1">
      <alignment vertical="top"/>
    </xf>
    <xf numFmtId="49" fontId="7" fillId="0" borderId="38" xfId="0" applyNumberFormat="1" applyFont="1" applyFill="1" applyBorder="1" applyAlignment="1">
      <alignment vertical="top"/>
    </xf>
    <xf numFmtId="49" fontId="7" fillId="0" borderId="39" xfId="0" applyNumberFormat="1" applyFont="1" applyFill="1" applyBorder="1" applyAlignment="1">
      <alignment vertical="top"/>
    </xf>
    <xf numFmtId="49" fontId="7" fillId="0" borderId="40" xfId="0" applyNumberFormat="1" applyFont="1" applyFill="1" applyBorder="1" applyAlignment="1">
      <alignment vertical="top"/>
    </xf>
    <xf numFmtId="49" fontId="7" fillId="0" borderId="41" xfId="0" applyNumberFormat="1" applyFont="1" applyFill="1" applyBorder="1" applyAlignment="1">
      <alignment vertical="top"/>
    </xf>
    <xf numFmtId="49" fontId="7" fillId="0" borderId="42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10" fillId="0" borderId="30" xfId="0" applyFont="1" applyBorder="1" applyAlignment="1">
      <alignment horizontal="center" wrapText="1"/>
    </xf>
    <xf numFmtId="0" fontId="10" fillId="0" borderId="43" xfId="0" applyFont="1" applyBorder="1" applyAlignment="1">
      <alignment horizontal="center" textRotation="90" wrapText="1"/>
    </xf>
    <xf numFmtId="49" fontId="7" fillId="33" borderId="44" xfId="0" applyNumberFormat="1" applyFont="1" applyFill="1" applyBorder="1" applyAlignment="1">
      <alignment vertical="top"/>
    </xf>
    <xf numFmtId="49" fontId="7" fillId="33" borderId="45" xfId="0" applyNumberFormat="1" applyFont="1" applyFill="1" applyBorder="1" applyAlignment="1">
      <alignment vertical="top"/>
    </xf>
    <xf numFmtId="49" fontId="7" fillId="33" borderId="46" xfId="0" applyNumberFormat="1" applyFont="1" applyFill="1" applyBorder="1" applyAlignment="1">
      <alignment vertical="top"/>
    </xf>
    <xf numFmtId="0" fontId="7" fillId="35" borderId="43" xfId="0" applyFont="1" applyFill="1" applyBorder="1" applyAlignment="1">
      <alignment/>
    </xf>
    <xf numFmtId="0" fontId="8" fillId="0" borderId="25" xfId="0" applyFont="1" applyFill="1" applyBorder="1" applyAlignment="1">
      <alignment vertical="top" wrapText="1"/>
    </xf>
    <xf numFmtId="2" fontId="7" fillId="0" borderId="43" xfId="0" applyNumberFormat="1" applyFont="1" applyBorder="1" applyAlignment="1">
      <alignment/>
    </xf>
    <xf numFmtId="174" fontId="7" fillId="0" borderId="14" xfId="0" applyNumberFormat="1" applyFont="1" applyFill="1" applyBorder="1" applyAlignment="1">
      <alignment vertical="top"/>
    </xf>
    <xf numFmtId="0" fontId="0" fillId="34" borderId="0" xfId="0" applyFill="1" applyAlignment="1">
      <alignment/>
    </xf>
    <xf numFmtId="2" fontId="7" fillId="35" borderId="43" xfId="0" applyNumberFormat="1" applyFont="1" applyFill="1" applyBorder="1" applyAlignment="1">
      <alignment/>
    </xf>
    <xf numFmtId="2" fontId="0" fillId="35" borderId="43" xfId="0" applyNumberFormat="1" applyFill="1" applyBorder="1" applyAlignment="1">
      <alignment/>
    </xf>
    <xf numFmtId="49" fontId="8" fillId="0" borderId="25" xfId="0" applyNumberFormat="1" applyFont="1" applyFill="1" applyBorder="1" applyAlignment="1">
      <alignment vertical="top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8" fillId="0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8" fillId="0" borderId="25" xfId="0" applyNumberFormat="1" applyFont="1" applyFill="1" applyBorder="1" applyAlignment="1">
      <alignment vertical="top"/>
    </xf>
    <xf numFmtId="174" fontId="8" fillId="0" borderId="24" xfId="0" applyNumberFormat="1" applyFont="1" applyFill="1" applyBorder="1" applyAlignment="1">
      <alignment vertical="top"/>
    </xf>
    <xf numFmtId="2" fontId="8" fillId="0" borderId="25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 vertical="top"/>
    </xf>
    <xf numFmtId="174" fontId="8" fillId="34" borderId="25" xfId="0" applyNumberFormat="1" applyFont="1" applyFill="1" applyBorder="1" applyAlignment="1">
      <alignment vertical="top"/>
    </xf>
    <xf numFmtId="0" fontId="0" fillId="33" borderId="0" xfId="0" applyFont="1" applyFill="1" applyAlignment="1">
      <alignment/>
    </xf>
    <xf numFmtId="49" fontId="7" fillId="33" borderId="30" xfId="0" applyNumberFormat="1" applyFont="1" applyFill="1" applyBorder="1" applyAlignment="1">
      <alignment vertical="top"/>
    </xf>
    <xf numFmtId="49" fontId="7" fillId="33" borderId="31" xfId="0" applyNumberFormat="1" applyFont="1" applyFill="1" applyBorder="1" applyAlignment="1">
      <alignment vertical="top"/>
    </xf>
    <xf numFmtId="49" fontId="7" fillId="33" borderId="32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174" fontId="8" fillId="35" borderId="25" xfId="0" applyNumberFormat="1" applyFont="1" applyFill="1" applyBorder="1" applyAlignment="1">
      <alignment vertical="top"/>
    </xf>
    <xf numFmtId="174" fontId="7" fillId="35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vertical="top" wrapText="1"/>
    </xf>
    <xf numFmtId="0" fontId="7" fillId="35" borderId="26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vertical="top" wrapText="1"/>
    </xf>
    <xf numFmtId="0" fontId="47" fillId="0" borderId="43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48" fillId="0" borderId="43" xfId="0" applyFont="1" applyBorder="1" applyAlignment="1">
      <alignment vertical="top" wrapText="1"/>
    </xf>
    <xf numFmtId="49" fontId="7" fillId="0" borderId="47" xfId="0" applyNumberFormat="1" applyFont="1" applyFill="1" applyBorder="1" applyAlignment="1">
      <alignment vertical="top"/>
    </xf>
    <xf numFmtId="49" fontId="7" fillId="0" borderId="45" xfId="0" applyNumberFormat="1" applyFont="1" applyFill="1" applyBorder="1" applyAlignment="1">
      <alignment vertical="top"/>
    </xf>
    <xf numFmtId="49" fontId="7" fillId="0" borderId="48" xfId="0" applyNumberFormat="1" applyFont="1" applyFill="1" applyBorder="1" applyAlignment="1">
      <alignment vertical="top"/>
    </xf>
    <xf numFmtId="49" fontId="7" fillId="0" borderId="43" xfId="0" applyNumberFormat="1" applyFont="1" applyFill="1" applyBorder="1" applyAlignment="1">
      <alignment vertical="top"/>
    </xf>
    <xf numFmtId="0" fontId="7" fillId="35" borderId="47" xfId="0" applyFont="1" applyFill="1" applyBorder="1" applyAlignment="1">
      <alignment/>
    </xf>
    <xf numFmtId="0" fontId="7" fillId="35" borderId="45" xfId="0" applyFont="1" applyFill="1" applyBorder="1" applyAlignment="1">
      <alignment/>
    </xf>
    <xf numFmtId="0" fontId="7" fillId="35" borderId="48" xfId="0" applyFont="1" applyFill="1" applyBorder="1" applyAlignment="1">
      <alignment/>
    </xf>
    <xf numFmtId="0" fontId="7" fillId="35" borderId="0" xfId="0" applyFont="1" applyFill="1" applyAlignment="1">
      <alignment/>
    </xf>
    <xf numFmtId="4" fontId="7" fillId="35" borderId="4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2" fontId="0" fillId="35" borderId="43" xfId="0" applyNumberFormat="1" applyFont="1" applyFill="1" applyBorder="1" applyAlignment="1">
      <alignment/>
    </xf>
    <xf numFmtId="49" fontId="8" fillId="0" borderId="30" xfId="0" applyNumberFormat="1" applyFont="1" applyFill="1" applyBorder="1" applyAlignment="1">
      <alignment vertical="top"/>
    </xf>
    <xf numFmtId="49" fontId="8" fillId="0" borderId="31" xfId="0" applyNumberFormat="1" applyFont="1" applyFill="1" applyBorder="1" applyAlignment="1">
      <alignment vertical="top"/>
    </xf>
    <xf numFmtId="49" fontId="8" fillId="0" borderId="32" xfId="0" applyNumberFormat="1" applyFont="1" applyFill="1" applyBorder="1" applyAlignment="1">
      <alignment vertical="top"/>
    </xf>
    <xf numFmtId="174" fontId="8" fillId="33" borderId="10" xfId="0" applyNumberFormat="1" applyFont="1" applyFill="1" applyBorder="1" applyAlignment="1">
      <alignment vertical="top"/>
    </xf>
    <xf numFmtId="174" fontId="7" fillId="0" borderId="15" xfId="0" applyNumberFormat="1" applyFont="1" applyFill="1" applyBorder="1" applyAlignment="1">
      <alignment vertical="top"/>
    </xf>
    <xf numFmtId="174" fontId="7" fillId="33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/>
    </xf>
    <xf numFmtId="49" fontId="7" fillId="33" borderId="49" xfId="0" applyNumberFormat="1" applyFont="1" applyFill="1" applyBorder="1" applyAlignment="1">
      <alignment vertical="top"/>
    </xf>
    <xf numFmtId="49" fontId="7" fillId="33" borderId="50" xfId="0" applyNumberFormat="1" applyFont="1" applyFill="1" applyBorder="1" applyAlignment="1">
      <alignment vertical="top"/>
    </xf>
    <xf numFmtId="49" fontId="7" fillId="33" borderId="51" xfId="0" applyNumberFormat="1" applyFont="1" applyFill="1" applyBorder="1" applyAlignment="1">
      <alignment vertical="top"/>
    </xf>
    <xf numFmtId="49" fontId="8" fillId="33" borderId="52" xfId="0" applyNumberFormat="1" applyFont="1" applyFill="1" applyBorder="1" applyAlignment="1">
      <alignment vertical="top"/>
    </xf>
    <xf numFmtId="49" fontId="8" fillId="33" borderId="53" xfId="0" applyNumberFormat="1" applyFont="1" applyFill="1" applyBorder="1" applyAlignment="1">
      <alignment vertical="top"/>
    </xf>
    <xf numFmtId="49" fontId="8" fillId="33" borderId="54" xfId="0" applyNumberFormat="1" applyFont="1" applyFill="1" applyBorder="1" applyAlignment="1">
      <alignment vertical="top"/>
    </xf>
    <xf numFmtId="174" fontId="8" fillId="0" borderId="20" xfId="0" applyNumberFormat="1" applyFont="1" applyFill="1" applyBorder="1" applyAlignment="1">
      <alignment vertical="top"/>
    </xf>
    <xf numFmtId="0" fontId="7" fillId="0" borderId="55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="118" zoomScaleNormal="118" zoomScalePageLayoutView="0" workbookViewId="0" topLeftCell="A176">
      <selection activeCell="B1" sqref="A1:M190"/>
    </sheetView>
  </sheetViews>
  <sheetFormatPr defaultColWidth="9.00390625" defaultRowHeight="12.75"/>
  <cols>
    <col min="1" max="1" width="0.2421875" style="0" customWidth="1"/>
    <col min="2" max="2" width="49.25390625" style="0" customWidth="1"/>
    <col min="3" max="3" width="0" style="0" hidden="1" customWidth="1"/>
    <col min="4" max="4" width="4.625" style="0" customWidth="1"/>
    <col min="5" max="5" width="3.625" style="0" customWidth="1"/>
    <col min="6" max="6" width="1.625" style="0" customWidth="1"/>
    <col min="7" max="7" width="5.00390625" style="0" customWidth="1"/>
    <col min="8" max="8" width="3.375" style="0" customWidth="1"/>
    <col min="9" max="10" width="0" style="0" hidden="1" customWidth="1"/>
    <col min="11" max="12" width="12.625" style="0" customWidth="1"/>
    <col min="13" max="13" width="6.875" style="0" customWidth="1"/>
    <col min="14" max="14" width="9.125" style="0" hidden="1" customWidth="1"/>
  </cols>
  <sheetData>
    <row r="1" spans="1:13" ht="15.75">
      <c r="A1" s="1"/>
      <c r="B1" s="201" t="s">
        <v>120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.75">
      <c r="A2" s="1"/>
      <c r="B2" s="202" t="s">
        <v>119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.75">
      <c r="A3" s="1"/>
      <c r="B3" s="201" t="s">
        <v>176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0" ht="15.75">
      <c r="A4" s="1"/>
      <c r="B4" s="2"/>
      <c r="C4" s="2"/>
      <c r="D4" s="2"/>
      <c r="E4" s="2"/>
      <c r="F4" s="2"/>
      <c r="G4" s="3"/>
      <c r="H4" s="4"/>
      <c r="I4" s="5"/>
      <c r="J4" s="5"/>
    </row>
    <row r="5" spans="1:13" ht="44.25" customHeight="1">
      <c r="A5" s="203" t="s">
        <v>155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0" ht="12.75" customHeight="1" hidden="1">
      <c r="A6" s="204"/>
      <c r="B6" s="204"/>
      <c r="C6" s="204"/>
      <c r="D6" s="204"/>
      <c r="E6" s="204"/>
      <c r="F6" s="204"/>
      <c r="G6" s="204"/>
      <c r="H6" s="204"/>
      <c r="I6" s="6"/>
      <c r="J6" s="6"/>
    </row>
    <row r="7" spans="1:12" ht="15.75">
      <c r="A7" s="1"/>
      <c r="B7" s="2"/>
      <c r="C7" s="2"/>
      <c r="D7" s="2"/>
      <c r="E7" s="2"/>
      <c r="F7" s="2"/>
      <c r="G7" s="2"/>
      <c r="H7" s="7"/>
      <c r="I7" s="7"/>
      <c r="J7" s="8" t="s">
        <v>0</v>
      </c>
      <c r="L7" t="s">
        <v>1</v>
      </c>
    </row>
    <row r="8" spans="2:13" ht="96.75" customHeight="1">
      <c r="B8" s="9" t="s">
        <v>2</v>
      </c>
      <c r="C8" s="10" t="s">
        <v>3</v>
      </c>
      <c r="D8" s="11" t="s">
        <v>4</v>
      </c>
      <c r="E8" s="205" t="s">
        <v>5</v>
      </c>
      <c r="F8" s="206"/>
      <c r="G8" s="207"/>
      <c r="H8" s="11" t="s">
        <v>6</v>
      </c>
      <c r="I8" s="12" t="s">
        <v>7</v>
      </c>
      <c r="J8" s="12" t="s">
        <v>8</v>
      </c>
      <c r="K8" s="12" t="s">
        <v>156</v>
      </c>
      <c r="L8" s="130" t="s">
        <v>157</v>
      </c>
      <c r="M8" s="131" t="s">
        <v>9</v>
      </c>
    </row>
    <row r="9" spans="2:13" ht="15.75">
      <c r="B9" s="13" t="s">
        <v>10</v>
      </c>
      <c r="C9" s="13" t="s">
        <v>11</v>
      </c>
      <c r="D9" s="13" t="s">
        <v>11</v>
      </c>
      <c r="E9" s="198" t="s">
        <v>12</v>
      </c>
      <c r="F9" s="199"/>
      <c r="G9" s="200"/>
      <c r="H9" s="13" t="s">
        <v>13</v>
      </c>
      <c r="I9" s="13" t="s">
        <v>15</v>
      </c>
      <c r="J9" s="14" t="s">
        <v>16</v>
      </c>
      <c r="K9" s="13" t="s">
        <v>14</v>
      </c>
      <c r="L9" s="128">
        <v>6</v>
      </c>
      <c r="M9" s="129">
        <v>7</v>
      </c>
    </row>
    <row r="10" spans="2:14" ht="12.75">
      <c r="B10" s="15" t="s">
        <v>134</v>
      </c>
      <c r="C10" s="16" t="s">
        <v>17</v>
      </c>
      <c r="D10" s="16"/>
      <c r="E10" s="17"/>
      <c r="F10" s="17"/>
      <c r="G10" s="17"/>
      <c r="H10" s="16"/>
      <c r="I10" s="18">
        <f>I11+I59+I70+I77+I99+I127</f>
        <v>7589436.08</v>
      </c>
      <c r="J10" s="18" t="e">
        <f>J11+J59+J70+J77+J99+J127</f>
        <v>#REF!</v>
      </c>
      <c r="K10" s="18">
        <f>K11+K59+K70+K77+K99+K127</f>
        <v>7589436.08</v>
      </c>
      <c r="L10" s="18">
        <f>L11+L59+L70+L77+L99+L127</f>
        <v>1309620.9000000001</v>
      </c>
      <c r="M10" s="137">
        <f>L10/K10*100</f>
        <v>17.255839382469638</v>
      </c>
      <c r="N10" s="18">
        <f>N11+N59+N70+N77+N99+N127</f>
        <v>1309620.9000000001</v>
      </c>
    </row>
    <row r="11" spans="2:14" s="19" customFormat="1" ht="12.75">
      <c r="B11" s="15" t="s">
        <v>18</v>
      </c>
      <c r="C11" s="16" t="s">
        <v>17</v>
      </c>
      <c r="D11" s="16" t="s">
        <v>19</v>
      </c>
      <c r="E11" s="20"/>
      <c r="F11" s="21"/>
      <c r="G11" s="22"/>
      <c r="H11" s="16"/>
      <c r="I11" s="18">
        <f>I12+I18+I24+I37+I41+I46+I49+I54</f>
        <v>4353696.08</v>
      </c>
      <c r="J11" s="18" t="e">
        <f>J12+J18+J24+J37+J41+J46+J49+J54</f>
        <v>#REF!</v>
      </c>
      <c r="K11" s="18">
        <f>K12+K18+K24+K37+K41+K46+K49+K54</f>
        <v>4353696.08</v>
      </c>
      <c r="L11" s="18">
        <f>L12+L18+L24+L37+L41+L46+L49+L54</f>
        <v>929761.9800000001</v>
      </c>
      <c r="M11" s="137">
        <f aca="true" t="shared" si="0" ref="M11:M74">L11/K11*100</f>
        <v>21.35569325270863</v>
      </c>
      <c r="N11" s="18">
        <f>N12+N18+N24+N37+N41+N46+N49+N54</f>
        <v>929761.9800000001</v>
      </c>
    </row>
    <row r="12" spans="2:14" s="19" customFormat="1" ht="38.25">
      <c r="B12" s="15" t="s">
        <v>20</v>
      </c>
      <c r="C12" s="16" t="s">
        <v>17</v>
      </c>
      <c r="D12" s="16" t="s">
        <v>21</v>
      </c>
      <c r="E12" s="23"/>
      <c r="F12" s="23"/>
      <c r="G12" s="23"/>
      <c r="H12" s="16"/>
      <c r="I12" s="18">
        <v>569000</v>
      </c>
      <c r="J12" s="18">
        <f>J13</f>
        <v>401286</v>
      </c>
      <c r="K12" s="18">
        <v>569000</v>
      </c>
      <c r="L12" s="18">
        <f>L13</f>
        <v>139103.4</v>
      </c>
      <c r="M12" s="137">
        <f t="shared" si="0"/>
        <v>24.446994727592266</v>
      </c>
      <c r="N12" s="18">
        <f>N13</f>
        <v>139103.4</v>
      </c>
    </row>
    <row r="13" spans="2:14" ht="28.5" customHeight="1">
      <c r="B13" s="24" t="s">
        <v>22</v>
      </c>
      <c r="C13" s="25" t="s">
        <v>17</v>
      </c>
      <c r="D13" s="25" t="s">
        <v>21</v>
      </c>
      <c r="E13" s="26" t="s">
        <v>23</v>
      </c>
      <c r="F13" s="27" t="s">
        <v>24</v>
      </c>
      <c r="G13" s="28" t="s">
        <v>25</v>
      </c>
      <c r="H13" s="25"/>
      <c r="I13" s="29">
        <v>569000</v>
      </c>
      <c r="J13" s="29">
        <f>J16</f>
        <v>401286</v>
      </c>
      <c r="K13" s="29">
        <v>569000</v>
      </c>
      <c r="L13" s="29">
        <f>L16</f>
        <v>139103.4</v>
      </c>
      <c r="M13" s="137">
        <f t="shared" si="0"/>
        <v>24.446994727592266</v>
      </c>
      <c r="N13" s="29">
        <f>N16</f>
        <v>139103.4</v>
      </c>
    </row>
    <row r="14" spans="2:14" ht="27.75" customHeight="1">
      <c r="B14" s="30" t="s">
        <v>26</v>
      </c>
      <c r="C14" s="25" t="s">
        <v>17</v>
      </c>
      <c r="D14" s="25" t="s">
        <v>21</v>
      </c>
      <c r="E14" s="31" t="s">
        <v>23</v>
      </c>
      <c r="F14" s="31" t="s">
        <v>10</v>
      </c>
      <c r="G14" s="31" t="s">
        <v>25</v>
      </c>
      <c r="H14" s="25"/>
      <c r="I14" s="29">
        <v>569000</v>
      </c>
      <c r="J14" s="29"/>
      <c r="K14" s="29">
        <v>569000</v>
      </c>
      <c r="L14" s="29">
        <f>L15</f>
        <v>139103.4</v>
      </c>
      <c r="M14" s="137">
        <f t="shared" si="0"/>
        <v>24.446994727592266</v>
      </c>
      <c r="N14" s="29">
        <f>N15</f>
        <v>139103.4</v>
      </c>
    </row>
    <row r="15" spans="2:14" ht="25.5">
      <c r="B15" s="24" t="s">
        <v>27</v>
      </c>
      <c r="C15" s="25" t="s">
        <v>17</v>
      </c>
      <c r="D15" s="25" t="s">
        <v>21</v>
      </c>
      <c r="E15" s="26" t="s">
        <v>23</v>
      </c>
      <c r="F15" s="27" t="s">
        <v>10</v>
      </c>
      <c r="G15" s="28" t="s">
        <v>28</v>
      </c>
      <c r="H15" s="25"/>
      <c r="I15" s="29">
        <v>569000</v>
      </c>
      <c r="J15" s="29"/>
      <c r="K15" s="29">
        <v>569000</v>
      </c>
      <c r="L15" s="29">
        <f>L16</f>
        <v>139103.4</v>
      </c>
      <c r="M15" s="137">
        <f t="shared" si="0"/>
        <v>24.446994727592266</v>
      </c>
      <c r="N15" s="29">
        <f>N16</f>
        <v>139103.4</v>
      </c>
    </row>
    <row r="16" spans="2:14" ht="63.75">
      <c r="B16" s="32" t="s">
        <v>29</v>
      </c>
      <c r="C16" s="25" t="s">
        <v>17</v>
      </c>
      <c r="D16" s="25" t="s">
        <v>21</v>
      </c>
      <c r="E16" s="31" t="s">
        <v>23</v>
      </c>
      <c r="F16" s="31" t="s">
        <v>10</v>
      </c>
      <c r="G16" s="31" t="s">
        <v>28</v>
      </c>
      <c r="H16" s="25" t="s">
        <v>30</v>
      </c>
      <c r="I16" s="29">
        <v>569000</v>
      </c>
      <c r="J16" s="29">
        <f>J17</f>
        <v>401286</v>
      </c>
      <c r="K16" s="29">
        <v>569000</v>
      </c>
      <c r="L16" s="29">
        <f>L17</f>
        <v>139103.4</v>
      </c>
      <c r="M16" s="137">
        <f t="shared" si="0"/>
        <v>24.446994727592266</v>
      </c>
      <c r="N16" s="29">
        <f>N17</f>
        <v>139103.4</v>
      </c>
    </row>
    <row r="17" spans="2:14" ht="25.5">
      <c r="B17" s="33" t="s">
        <v>31</v>
      </c>
      <c r="C17" s="25" t="s">
        <v>17</v>
      </c>
      <c r="D17" s="25" t="s">
        <v>21</v>
      </c>
      <c r="E17" s="26" t="s">
        <v>23</v>
      </c>
      <c r="F17" s="27" t="s">
        <v>10</v>
      </c>
      <c r="G17" s="28" t="s">
        <v>28</v>
      </c>
      <c r="H17" s="25" t="s">
        <v>32</v>
      </c>
      <c r="I17" s="29">
        <v>569000</v>
      </c>
      <c r="J17" s="29">
        <v>401286</v>
      </c>
      <c r="K17" s="29">
        <v>569000</v>
      </c>
      <c r="L17" s="29">
        <v>139103.4</v>
      </c>
      <c r="M17" s="137">
        <f t="shared" si="0"/>
        <v>24.446994727592266</v>
      </c>
      <c r="N17" s="29">
        <v>139103.4</v>
      </c>
    </row>
    <row r="18" spans="2:14" s="19" customFormat="1" ht="38.25">
      <c r="B18" s="15" t="s">
        <v>33</v>
      </c>
      <c r="C18" s="16" t="s">
        <v>17</v>
      </c>
      <c r="D18" s="16" t="s">
        <v>34</v>
      </c>
      <c r="E18" s="34"/>
      <c r="F18" s="23"/>
      <c r="G18" s="35"/>
      <c r="H18" s="16"/>
      <c r="I18" s="18">
        <v>465500</v>
      </c>
      <c r="J18" s="18">
        <f>J19</f>
        <v>401286</v>
      </c>
      <c r="K18" s="18">
        <v>465500</v>
      </c>
      <c r="L18" s="18">
        <f>L19</f>
        <v>115932</v>
      </c>
      <c r="M18" s="137">
        <f t="shared" si="0"/>
        <v>24.904833512352308</v>
      </c>
      <c r="N18" s="18">
        <f>N19</f>
        <v>115932</v>
      </c>
    </row>
    <row r="19" spans="2:14" ht="12.75">
      <c r="B19" s="24" t="s">
        <v>35</v>
      </c>
      <c r="C19" s="25" t="s">
        <v>17</v>
      </c>
      <c r="D19" s="25" t="s">
        <v>34</v>
      </c>
      <c r="E19" s="26" t="s">
        <v>36</v>
      </c>
      <c r="F19" s="27" t="s">
        <v>24</v>
      </c>
      <c r="G19" s="28" t="s">
        <v>25</v>
      </c>
      <c r="H19" s="25"/>
      <c r="I19" s="29">
        <v>465500</v>
      </c>
      <c r="J19" s="29">
        <f>J22</f>
        <v>401286</v>
      </c>
      <c r="K19" s="29">
        <v>465500</v>
      </c>
      <c r="L19" s="29">
        <f>L22</f>
        <v>115932</v>
      </c>
      <c r="M19" s="137">
        <f t="shared" si="0"/>
        <v>24.904833512352308</v>
      </c>
      <c r="N19" s="29">
        <f>N22</f>
        <v>115932</v>
      </c>
    </row>
    <row r="20" spans="2:14" ht="38.25">
      <c r="B20" s="24" t="s">
        <v>135</v>
      </c>
      <c r="C20" s="25" t="s">
        <v>17</v>
      </c>
      <c r="D20" s="25" t="s">
        <v>34</v>
      </c>
      <c r="E20" s="36" t="s">
        <v>36</v>
      </c>
      <c r="F20" s="31" t="s">
        <v>10</v>
      </c>
      <c r="G20" s="37" t="s">
        <v>25</v>
      </c>
      <c r="H20" s="25"/>
      <c r="I20" s="29">
        <v>465500</v>
      </c>
      <c r="J20" s="29"/>
      <c r="K20" s="29">
        <v>465500</v>
      </c>
      <c r="L20" s="29">
        <f>L21</f>
        <v>115932</v>
      </c>
      <c r="M20" s="137">
        <f t="shared" si="0"/>
        <v>24.904833512352308</v>
      </c>
      <c r="N20" s="29">
        <f>N21</f>
        <v>115932</v>
      </c>
    </row>
    <row r="21" spans="2:14" ht="38.25">
      <c r="B21" s="24" t="s">
        <v>38</v>
      </c>
      <c r="C21" s="25" t="s">
        <v>17</v>
      </c>
      <c r="D21" s="25" t="s">
        <v>34</v>
      </c>
      <c r="E21" s="26" t="s">
        <v>36</v>
      </c>
      <c r="F21" s="27" t="s">
        <v>10</v>
      </c>
      <c r="G21" s="28" t="s">
        <v>39</v>
      </c>
      <c r="H21" s="25"/>
      <c r="I21" s="29">
        <v>465500</v>
      </c>
      <c r="J21" s="29"/>
      <c r="K21" s="29">
        <v>465500</v>
      </c>
      <c r="L21" s="29">
        <f>L22</f>
        <v>115932</v>
      </c>
      <c r="M21" s="137">
        <f t="shared" si="0"/>
        <v>24.904833512352308</v>
      </c>
      <c r="N21" s="29">
        <f>N22</f>
        <v>115932</v>
      </c>
    </row>
    <row r="22" spans="2:14" ht="63.75">
      <c r="B22" s="32" t="s">
        <v>29</v>
      </c>
      <c r="C22" s="25" t="s">
        <v>17</v>
      </c>
      <c r="D22" s="25" t="s">
        <v>34</v>
      </c>
      <c r="E22" s="36" t="s">
        <v>36</v>
      </c>
      <c r="F22" s="31" t="s">
        <v>10</v>
      </c>
      <c r="G22" s="37" t="s">
        <v>39</v>
      </c>
      <c r="H22" s="25" t="s">
        <v>30</v>
      </c>
      <c r="I22" s="29">
        <v>465500</v>
      </c>
      <c r="J22" s="29">
        <f>J23</f>
        <v>401286</v>
      </c>
      <c r="K22" s="29">
        <v>465500</v>
      </c>
      <c r="L22" s="29">
        <f>L23</f>
        <v>115932</v>
      </c>
      <c r="M22" s="137">
        <f t="shared" si="0"/>
        <v>24.904833512352308</v>
      </c>
      <c r="N22" s="29">
        <f>N23</f>
        <v>115932</v>
      </c>
    </row>
    <row r="23" spans="2:14" ht="25.5" customHeight="1">
      <c r="B23" s="33" t="s">
        <v>31</v>
      </c>
      <c r="C23" s="25" t="s">
        <v>17</v>
      </c>
      <c r="D23" s="25" t="s">
        <v>34</v>
      </c>
      <c r="E23" s="38" t="s">
        <v>36</v>
      </c>
      <c r="F23" s="39" t="s">
        <v>10</v>
      </c>
      <c r="G23" s="39" t="s">
        <v>39</v>
      </c>
      <c r="H23" s="25" t="s">
        <v>32</v>
      </c>
      <c r="I23" s="29">
        <v>465500</v>
      </c>
      <c r="J23" s="29">
        <v>401286</v>
      </c>
      <c r="K23" s="29">
        <v>465500</v>
      </c>
      <c r="L23" s="29">
        <v>115932</v>
      </c>
      <c r="M23" s="137">
        <f t="shared" si="0"/>
        <v>24.904833512352308</v>
      </c>
      <c r="N23" s="29">
        <v>115932</v>
      </c>
    </row>
    <row r="24" spans="2:14" s="19" customFormat="1" ht="51">
      <c r="B24" s="15" t="s">
        <v>40</v>
      </c>
      <c r="C24" s="16" t="s">
        <v>17</v>
      </c>
      <c r="D24" s="16" t="s">
        <v>41</v>
      </c>
      <c r="E24" s="40"/>
      <c r="F24" s="41"/>
      <c r="G24" s="42"/>
      <c r="H24" s="16"/>
      <c r="I24" s="18">
        <f>I25+I30</f>
        <v>2972814.08</v>
      </c>
      <c r="J24" s="18">
        <f>J25+J30</f>
        <v>0</v>
      </c>
      <c r="K24" s="18">
        <f>K25+K30</f>
        <v>2972814.08</v>
      </c>
      <c r="L24" s="18">
        <f>L25+L30</f>
        <v>662464.5800000001</v>
      </c>
      <c r="M24" s="137">
        <f t="shared" si="0"/>
        <v>22.28409050054015</v>
      </c>
      <c r="N24" s="18">
        <f>N25+N30</f>
        <v>662464.5800000001</v>
      </c>
    </row>
    <row r="25" spans="2:14" s="43" customFormat="1" ht="41.25" customHeight="1">
      <c r="B25" s="44" t="s">
        <v>136</v>
      </c>
      <c r="C25" s="25" t="s">
        <v>17</v>
      </c>
      <c r="D25" s="25" t="s">
        <v>41</v>
      </c>
      <c r="E25" s="26" t="s">
        <v>42</v>
      </c>
      <c r="F25" s="27" t="s">
        <v>24</v>
      </c>
      <c r="G25" s="28" t="s">
        <v>25</v>
      </c>
      <c r="H25" s="25"/>
      <c r="I25" s="18">
        <v>394700</v>
      </c>
      <c r="J25" s="18">
        <f>J26</f>
        <v>0</v>
      </c>
      <c r="K25" s="18">
        <v>394700</v>
      </c>
      <c r="L25" s="18">
        <f>L26</f>
        <v>98674</v>
      </c>
      <c r="M25" s="137">
        <f t="shared" si="0"/>
        <v>24.999746643020014</v>
      </c>
      <c r="N25" s="18">
        <f>N26</f>
        <v>98674</v>
      </c>
    </row>
    <row r="26" spans="2:14" s="43" customFormat="1" ht="54" customHeight="1">
      <c r="B26" s="30" t="s">
        <v>137</v>
      </c>
      <c r="C26" s="25" t="s">
        <v>17</v>
      </c>
      <c r="D26" s="25" t="s">
        <v>41</v>
      </c>
      <c r="E26" s="45" t="s">
        <v>42</v>
      </c>
      <c r="F26" s="46" t="s">
        <v>43</v>
      </c>
      <c r="G26" s="47" t="s">
        <v>25</v>
      </c>
      <c r="H26" s="25"/>
      <c r="I26" s="29">
        <v>394700</v>
      </c>
      <c r="J26" s="29"/>
      <c r="K26" s="29">
        <v>394700</v>
      </c>
      <c r="L26" s="29">
        <f>L27</f>
        <v>98674</v>
      </c>
      <c r="M26" s="137">
        <f t="shared" si="0"/>
        <v>24.999746643020014</v>
      </c>
      <c r="N26" s="29">
        <f>N27</f>
        <v>98674</v>
      </c>
    </row>
    <row r="27" spans="2:14" s="19" customFormat="1" ht="102">
      <c r="B27" s="163" t="s">
        <v>138</v>
      </c>
      <c r="C27" s="25" t="s">
        <v>17</v>
      </c>
      <c r="D27" s="25" t="s">
        <v>41</v>
      </c>
      <c r="E27" s="45" t="s">
        <v>42</v>
      </c>
      <c r="F27" s="46" t="s">
        <v>43</v>
      </c>
      <c r="G27" s="47" t="s">
        <v>44</v>
      </c>
      <c r="H27" s="25"/>
      <c r="I27" s="29">
        <v>394700</v>
      </c>
      <c r="J27" s="18"/>
      <c r="K27" s="29">
        <v>394700</v>
      </c>
      <c r="L27" s="29">
        <f>L28</f>
        <v>98674</v>
      </c>
      <c r="M27" s="137">
        <f t="shared" si="0"/>
        <v>24.999746643020014</v>
      </c>
      <c r="N27" s="29">
        <f>N28</f>
        <v>98674</v>
      </c>
    </row>
    <row r="28" spans="2:14" s="19" customFormat="1" ht="12.75">
      <c r="B28" s="24" t="s">
        <v>45</v>
      </c>
      <c r="C28" s="25" t="s">
        <v>17</v>
      </c>
      <c r="D28" s="25" t="s">
        <v>41</v>
      </c>
      <c r="E28" s="36" t="s">
        <v>42</v>
      </c>
      <c r="F28" s="31" t="s">
        <v>43</v>
      </c>
      <c r="G28" s="37" t="s">
        <v>44</v>
      </c>
      <c r="H28" s="25" t="s">
        <v>46</v>
      </c>
      <c r="I28" s="29">
        <v>394700</v>
      </c>
      <c r="J28" s="18"/>
      <c r="K28" s="29">
        <v>394700</v>
      </c>
      <c r="L28" s="29">
        <f>L29</f>
        <v>98674</v>
      </c>
      <c r="M28" s="137">
        <f t="shared" si="0"/>
        <v>24.999746643020014</v>
      </c>
      <c r="N28" s="29">
        <f>N29</f>
        <v>98674</v>
      </c>
    </row>
    <row r="29" spans="2:14" s="19" customFormat="1" ht="12.75">
      <c r="B29" s="163" t="s">
        <v>47</v>
      </c>
      <c r="C29" s="25" t="s">
        <v>17</v>
      </c>
      <c r="D29" s="25" t="s">
        <v>41</v>
      </c>
      <c r="E29" s="26" t="s">
        <v>42</v>
      </c>
      <c r="F29" s="27" t="s">
        <v>43</v>
      </c>
      <c r="G29" s="28" t="s">
        <v>44</v>
      </c>
      <c r="H29" s="25" t="s">
        <v>48</v>
      </c>
      <c r="I29" s="29">
        <v>394700</v>
      </c>
      <c r="J29" s="18"/>
      <c r="K29" s="29">
        <v>394700</v>
      </c>
      <c r="L29" s="29">
        <v>98674</v>
      </c>
      <c r="M29" s="137">
        <f t="shared" si="0"/>
        <v>24.999746643020014</v>
      </c>
      <c r="N29" s="29">
        <v>98674</v>
      </c>
    </row>
    <row r="30" spans="2:16" s="19" customFormat="1" ht="25.5">
      <c r="B30" s="24" t="s">
        <v>53</v>
      </c>
      <c r="C30" s="25" t="s">
        <v>17</v>
      </c>
      <c r="D30" s="25" t="s">
        <v>41</v>
      </c>
      <c r="E30" s="26" t="s">
        <v>23</v>
      </c>
      <c r="F30" s="27" t="s">
        <v>24</v>
      </c>
      <c r="G30" s="28" t="s">
        <v>25</v>
      </c>
      <c r="H30" s="25"/>
      <c r="I30" s="18">
        <f>I31</f>
        <v>2578114.08</v>
      </c>
      <c r="J30" s="18">
        <f>J31</f>
        <v>0</v>
      </c>
      <c r="K30" s="18">
        <f>K31</f>
        <v>2578114.08</v>
      </c>
      <c r="L30" s="18">
        <f>L31</f>
        <v>563790.5800000001</v>
      </c>
      <c r="M30" s="137">
        <f t="shared" si="0"/>
        <v>21.868333305095643</v>
      </c>
      <c r="N30" s="18">
        <f>N31</f>
        <v>563790.5800000001</v>
      </c>
      <c r="O30"/>
      <c r="P30"/>
    </row>
    <row r="31" spans="2:16" s="19" customFormat="1" ht="40.5" customHeight="1">
      <c r="B31" s="53" t="s">
        <v>54</v>
      </c>
      <c r="C31" s="25" t="s">
        <v>17</v>
      </c>
      <c r="D31" s="25" t="s">
        <v>41</v>
      </c>
      <c r="E31" s="36" t="s">
        <v>23</v>
      </c>
      <c r="F31" s="31" t="s">
        <v>10</v>
      </c>
      <c r="G31" s="37" t="s">
        <v>25</v>
      </c>
      <c r="H31" s="25"/>
      <c r="I31" s="29">
        <f>I32</f>
        <v>2578114.08</v>
      </c>
      <c r="J31" s="29">
        <f>J33</f>
        <v>0</v>
      </c>
      <c r="K31" s="29">
        <f>K32</f>
        <v>2578114.08</v>
      </c>
      <c r="L31" s="29">
        <f>L32</f>
        <v>563790.5800000001</v>
      </c>
      <c r="M31" s="137">
        <f t="shared" si="0"/>
        <v>21.868333305095643</v>
      </c>
      <c r="N31" s="29">
        <f>N32</f>
        <v>563790.5800000001</v>
      </c>
      <c r="O31"/>
      <c r="P31"/>
    </row>
    <row r="32" spans="2:16" s="19" customFormat="1" ht="39" customHeight="1">
      <c r="B32" s="24" t="s">
        <v>55</v>
      </c>
      <c r="C32" s="25" t="s">
        <v>17</v>
      </c>
      <c r="D32" s="25" t="s">
        <v>41</v>
      </c>
      <c r="E32" s="26" t="s">
        <v>23</v>
      </c>
      <c r="F32" s="27" t="s">
        <v>10</v>
      </c>
      <c r="G32" s="28" t="s">
        <v>56</v>
      </c>
      <c r="H32" s="25"/>
      <c r="I32" s="29">
        <f>I33+I35</f>
        <v>2578114.08</v>
      </c>
      <c r="J32" s="29"/>
      <c r="K32" s="29">
        <f>K33+K35</f>
        <v>2578114.08</v>
      </c>
      <c r="L32" s="29">
        <f>L34+L36</f>
        <v>563790.5800000001</v>
      </c>
      <c r="M32" s="137">
        <f t="shared" si="0"/>
        <v>21.868333305095643</v>
      </c>
      <c r="N32" s="29">
        <f>N34+N36</f>
        <v>563790.5800000001</v>
      </c>
      <c r="O32"/>
      <c r="P32"/>
    </row>
    <row r="33" spans="2:16" s="19" customFormat="1" ht="63.75">
      <c r="B33" s="24" t="s">
        <v>29</v>
      </c>
      <c r="C33" s="25" t="s">
        <v>17</v>
      </c>
      <c r="D33" s="25" t="s">
        <v>41</v>
      </c>
      <c r="E33" s="36" t="s">
        <v>23</v>
      </c>
      <c r="F33" s="31" t="s">
        <v>10</v>
      </c>
      <c r="G33" s="37" t="s">
        <v>56</v>
      </c>
      <c r="H33" s="48" t="s">
        <v>30</v>
      </c>
      <c r="I33" s="49">
        <v>1853864.08</v>
      </c>
      <c r="J33" s="29"/>
      <c r="K33" s="49">
        <v>1853864.08</v>
      </c>
      <c r="L33" s="49">
        <f>L34</f>
        <v>389675.08</v>
      </c>
      <c r="M33" s="137">
        <f t="shared" si="0"/>
        <v>21.019614339795613</v>
      </c>
      <c r="N33" s="49">
        <f>N34</f>
        <v>389675.08</v>
      </c>
      <c r="O33"/>
      <c r="P33"/>
    </row>
    <row r="34" spans="2:16" s="19" customFormat="1" ht="25.5">
      <c r="B34" s="32" t="s">
        <v>31</v>
      </c>
      <c r="C34" s="25" t="s">
        <v>17</v>
      </c>
      <c r="D34" s="25" t="s">
        <v>41</v>
      </c>
      <c r="E34" s="26" t="s">
        <v>23</v>
      </c>
      <c r="F34" s="27" t="s">
        <v>10</v>
      </c>
      <c r="G34" s="54" t="s">
        <v>56</v>
      </c>
      <c r="H34" s="25" t="s">
        <v>32</v>
      </c>
      <c r="I34" s="55">
        <v>1853864.08</v>
      </c>
      <c r="J34" s="138"/>
      <c r="K34" s="55">
        <v>1853864.08</v>
      </c>
      <c r="L34" s="55">
        <v>389675.08</v>
      </c>
      <c r="M34" s="137">
        <f t="shared" si="0"/>
        <v>21.019614339795613</v>
      </c>
      <c r="N34" s="55">
        <v>389675.08</v>
      </c>
      <c r="O34"/>
      <c r="P34"/>
    </row>
    <row r="35" spans="2:14" ht="25.5">
      <c r="B35" s="33" t="s">
        <v>57</v>
      </c>
      <c r="C35" s="25" t="s">
        <v>17</v>
      </c>
      <c r="D35" s="25" t="s">
        <v>41</v>
      </c>
      <c r="E35" s="36" t="s">
        <v>23</v>
      </c>
      <c r="F35" s="31" t="s">
        <v>10</v>
      </c>
      <c r="G35" s="56" t="s">
        <v>56</v>
      </c>
      <c r="H35" s="51" t="s">
        <v>58</v>
      </c>
      <c r="I35" s="52">
        <f>I36</f>
        <v>724250</v>
      </c>
      <c r="J35" s="29"/>
      <c r="K35" s="52">
        <f>K36</f>
        <v>724250</v>
      </c>
      <c r="L35" s="52">
        <f>L36</f>
        <v>174115.5</v>
      </c>
      <c r="M35" s="137">
        <f t="shared" si="0"/>
        <v>24.040800828443217</v>
      </c>
      <c r="N35" s="52">
        <f>N36</f>
        <v>174115.5</v>
      </c>
    </row>
    <row r="36" spans="2:14" ht="27" customHeight="1">
      <c r="B36" s="24" t="s">
        <v>158</v>
      </c>
      <c r="C36" s="25" t="s">
        <v>17</v>
      </c>
      <c r="D36" s="25" t="s">
        <v>41</v>
      </c>
      <c r="E36" s="38" t="s">
        <v>23</v>
      </c>
      <c r="F36" s="39" t="s">
        <v>10</v>
      </c>
      <c r="G36" s="37" t="s">
        <v>56</v>
      </c>
      <c r="H36" s="25" t="s">
        <v>60</v>
      </c>
      <c r="I36" s="29">
        <v>724250</v>
      </c>
      <c r="J36" s="29"/>
      <c r="K36" s="29">
        <v>724250</v>
      </c>
      <c r="L36" s="29">
        <v>174115.5</v>
      </c>
      <c r="M36" s="137">
        <f t="shared" si="0"/>
        <v>24.040800828443217</v>
      </c>
      <c r="N36" s="29">
        <v>174115.5</v>
      </c>
    </row>
    <row r="37" spans="2:14" ht="12.75">
      <c r="B37" s="24" t="s">
        <v>159</v>
      </c>
      <c r="C37" s="25" t="s">
        <v>17</v>
      </c>
      <c r="D37" s="38" t="s">
        <v>160</v>
      </c>
      <c r="E37" s="171"/>
      <c r="F37" s="172"/>
      <c r="G37" s="173"/>
      <c r="H37" s="28"/>
      <c r="I37" s="150">
        <v>320256</v>
      </c>
      <c r="J37" s="18"/>
      <c r="K37" s="150">
        <v>320256</v>
      </c>
      <c r="L37" s="18"/>
      <c r="M37" s="137">
        <f t="shared" si="0"/>
        <v>0</v>
      </c>
      <c r="N37" s="18"/>
    </row>
    <row r="38" spans="2:16" ht="12.75" customHeight="1" hidden="1">
      <c r="B38" s="166" t="s">
        <v>161</v>
      </c>
      <c r="C38" s="25"/>
      <c r="D38" s="174" t="s">
        <v>160</v>
      </c>
      <c r="E38" s="175">
        <v>72</v>
      </c>
      <c r="F38" s="176">
        <v>1</v>
      </c>
      <c r="G38" s="177">
        <v>9016</v>
      </c>
      <c r="H38" s="178"/>
      <c r="I38" s="179">
        <v>320256</v>
      </c>
      <c r="J38" s="180"/>
      <c r="K38" s="179">
        <v>320256</v>
      </c>
      <c r="L38" s="178"/>
      <c r="M38" s="137">
        <f t="shared" si="0"/>
        <v>0</v>
      </c>
      <c r="N38" s="178"/>
      <c r="O38" s="181"/>
      <c r="P38" s="181"/>
    </row>
    <row r="39" spans="2:14" ht="12.75">
      <c r="B39" s="135" t="s">
        <v>65</v>
      </c>
      <c r="C39" s="25" t="s">
        <v>17</v>
      </c>
      <c r="D39" s="45" t="s">
        <v>160</v>
      </c>
      <c r="E39" s="171" t="s">
        <v>23</v>
      </c>
      <c r="F39" s="172" t="s">
        <v>10</v>
      </c>
      <c r="G39" s="173" t="s">
        <v>162</v>
      </c>
      <c r="H39" s="28" t="s">
        <v>66</v>
      </c>
      <c r="I39" s="140">
        <v>320256</v>
      </c>
      <c r="J39" s="182"/>
      <c r="K39" s="140">
        <v>320256</v>
      </c>
      <c r="L39" s="140"/>
      <c r="M39" s="137">
        <f t="shared" si="0"/>
        <v>0</v>
      </c>
      <c r="N39" s="140"/>
    </row>
    <row r="40" spans="2:14" ht="12.75">
      <c r="B40" s="24" t="s">
        <v>163</v>
      </c>
      <c r="C40" s="25" t="s">
        <v>17</v>
      </c>
      <c r="D40" s="26" t="s">
        <v>160</v>
      </c>
      <c r="E40" s="171" t="s">
        <v>23</v>
      </c>
      <c r="F40" s="172" t="s">
        <v>10</v>
      </c>
      <c r="G40" s="173" t="s">
        <v>162</v>
      </c>
      <c r="H40" s="28" t="s">
        <v>164</v>
      </c>
      <c r="I40" s="140">
        <v>320256</v>
      </c>
      <c r="J40" s="141"/>
      <c r="K40" s="140">
        <v>320256</v>
      </c>
      <c r="L40" s="140"/>
      <c r="M40" s="137">
        <f t="shared" si="0"/>
        <v>0</v>
      </c>
      <c r="N40" s="140"/>
    </row>
    <row r="41" spans="2:16" ht="25.5" customHeight="1">
      <c r="B41" s="136" t="s">
        <v>22</v>
      </c>
      <c r="C41" s="25" t="s">
        <v>17</v>
      </c>
      <c r="D41" s="142" t="s">
        <v>61</v>
      </c>
      <c r="E41" s="143">
        <v>72</v>
      </c>
      <c r="F41" s="144">
        <v>0</v>
      </c>
      <c r="G41" s="145"/>
      <c r="H41" s="146"/>
      <c r="I41" s="147">
        <v>5000</v>
      </c>
      <c r="J41" s="148"/>
      <c r="K41" s="147">
        <v>5000</v>
      </c>
      <c r="L41" s="147">
        <f>L42</f>
        <v>0</v>
      </c>
      <c r="M41" s="137">
        <f t="shared" si="0"/>
        <v>0</v>
      </c>
      <c r="N41" s="147">
        <f>N42</f>
        <v>0</v>
      </c>
      <c r="O41" s="19"/>
      <c r="P41" s="19"/>
    </row>
    <row r="42" spans="2:14" ht="25.5">
      <c r="B42" s="59" t="s">
        <v>62</v>
      </c>
      <c r="C42" s="25" t="s">
        <v>17</v>
      </c>
      <c r="D42" s="25" t="s">
        <v>61</v>
      </c>
      <c r="E42" s="36" t="s">
        <v>23</v>
      </c>
      <c r="F42" s="27" t="s">
        <v>10</v>
      </c>
      <c r="G42" s="28" t="s">
        <v>25</v>
      </c>
      <c r="H42" s="50"/>
      <c r="I42" s="55">
        <v>5000</v>
      </c>
      <c r="J42" s="61"/>
      <c r="K42" s="55">
        <v>5000</v>
      </c>
      <c r="L42" s="55">
        <f>L43</f>
        <v>0</v>
      </c>
      <c r="M42" s="137">
        <f t="shared" si="0"/>
        <v>0</v>
      </c>
      <c r="N42" s="55">
        <f>N43</f>
        <v>0</v>
      </c>
    </row>
    <row r="43" spans="2:16" ht="25.5" customHeight="1" hidden="1">
      <c r="B43" s="59" t="s">
        <v>63</v>
      </c>
      <c r="C43" s="58"/>
      <c r="D43" s="25" t="s">
        <v>61</v>
      </c>
      <c r="E43" s="26" t="s">
        <v>23</v>
      </c>
      <c r="F43" s="27" t="s">
        <v>10</v>
      </c>
      <c r="G43" s="28" t="s">
        <v>64</v>
      </c>
      <c r="H43" s="25"/>
      <c r="I43" s="29">
        <v>5000</v>
      </c>
      <c r="J43" s="138"/>
      <c r="K43" s="29">
        <v>5000</v>
      </c>
      <c r="L43" s="29">
        <f>L44</f>
        <v>0</v>
      </c>
      <c r="M43" s="137">
        <f t="shared" si="0"/>
        <v>0</v>
      </c>
      <c r="N43" s="29">
        <f>N44</f>
        <v>0</v>
      </c>
      <c r="O43" s="61"/>
      <c r="P43" s="61"/>
    </row>
    <row r="44" spans="2:14" ht="12.75">
      <c r="B44" s="24" t="s">
        <v>65</v>
      </c>
      <c r="C44" s="16" t="s">
        <v>17</v>
      </c>
      <c r="D44" s="25" t="s">
        <v>61</v>
      </c>
      <c r="E44" s="36" t="s">
        <v>23</v>
      </c>
      <c r="F44" s="31" t="s">
        <v>10</v>
      </c>
      <c r="G44" s="37" t="s">
        <v>64</v>
      </c>
      <c r="H44" s="25" t="s">
        <v>66</v>
      </c>
      <c r="I44" s="29">
        <v>5000</v>
      </c>
      <c r="J44" s="138"/>
      <c r="K44" s="29">
        <v>5000</v>
      </c>
      <c r="L44" s="29">
        <f>L45</f>
        <v>0</v>
      </c>
      <c r="M44" s="137">
        <f t="shared" si="0"/>
        <v>0</v>
      </c>
      <c r="N44" s="29">
        <f>N45</f>
        <v>0</v>
      </c>
    </row>
    <row r="45" spans="2:14" ht="12.75" customHeight="1" hidden="1">
      <c r="B45" s="24" t="s">
        <v>67</v>
      </c>
      <c r="C45" s="25" t="s">
        <v>17</v>
      </c>
      <c r="D45" s="25" t="s">
        <v>61</v>
      </c>
      <c r="E45" s="26" t="s">
        <v>23</v>
      </c>
      <c r="F45" s="27" t="s">
        <v>10</v>
      </c>
      <c r="G45" s="28" t="s">
        <v>64</v>
      </c>
      <c r="H45" s="25" t="s">
        <v>68</v>
      </c>
      <c r="I45" s="29">
        <v>5000</v>
      </c>
      <c r="J45" s="138"/>
      <c r="K45" s="29">
        <v>5000</v>
      </c>
      <c r="L45" s="29"/>
      <c r="M45" s="137">
        <f t="shared" si="0"/>
        <v>0</v>
      </c>
      <c r="N45" s="29"/>
    </row>
    <row r="46" spans="2:16" ht="102">
      <c r="B46" s="167" t="s">
        <v>139</v>
      </c>
      <c r="C46" s="25" t="s">
        <v>17</v>
      </c>
      <c r="D46" s="60" t="s">
        <v>69</v>
      </c>
      <c r="E46" s="81" t="s">
        <v>42</v>
      </c>
      <c r="F46" s="82" t="s">
        <v>43</v>
      </c>
      <c r="G46" s="83" t="s">
        <v>70</v>
      </c>
      <c r="H46" s="60"/>
      <c r="I46" s="149">
        <v>5000</v>
      </c>
      <c r="J46" s="18" t="e">
        <f>#REF!</f>
        <v>#REF!</v>
      </c>
      <c r="K46" s="149">
        <v>5000</v>
      </c>
      <c r="L46" s="149">
        <f>L47</f>
        <v>1250</v>
      </c>
      <c r="M46" s="137">
        <f t="shared" si="0"/>
        <v>25</v>
      </c>
      <c r="N46" s="149">
        <f>N47</f>
        <v>1250</v>
      </c>
      <c r="O46" s="66"/>
      <c r="P46" s="66"/>
    </row>
    <row r="47" spans="2:16" ht="12.75">
      <c r="B47" s="33" t="s">
        <v>45</v>
      </c>
      <c r="C47" s="25" t="s">
        <v>17</v>
      </c>
      <c r="D47" s="25" t="s">
        <v>69</v>
      </c>
      <c r="E47" s="26" t="s">
        <v>42</v>
      </c>
      <c r="F47" s="27" t="s">
        <v>43</v>
      </c>
      <c r="G47" s="28" t="s">
        <v>70</v>
      </c>
      <c r="H47" s="25" t="s">
        <v>46</v>
      </c>
      <c r="I47" s="29">
        <v>5000</v>
      </c>
      <c r="J47" s="29"/>
      <c r="K47" s="29">
        <v>5000</v>
      </c>
      <c r="L47" s="29">
        <f>L48</f>
        <v>1250</v>
      </c>
      <c r="M47" s="137">
        <f t="shared" si="0"/>
        <v>25</v>
      </c>
      <c r="N47" s="29">
        <f>N48</f>
        <v>1250</v>
      </c>
      <c r="O47" s="61"/>
      <c r="P47" s="61"/>
    </row>
    <row r="48" spans="2:16" ht="12.75">
      <c r="B48" s="163" t="s">
        <v>47</v>
      </c>
      <c r="C48" s="25" t="s">
        <v>17</v>
      </c>
      <c r="D48" s="25" t="s">
        <v>69</v>
      </c>
      <c r="E48" s="31" t="s">
        <v>42</v>
      </c>
      <c r="F48" s="31" t="s">
        <v>43</v>
      </c>
      <c r="G48" s="31" t="s">
        <v>70</v>
      </c>
      <c r="H48" s="25" t="s">
        <v>48</v>
      </c>
      <c r="I48" s="29">
        <v>5000</v>
      </c>
      <c r="J48" s="29"/>
      <c r="K48" s="29">
        <v>5000</v>
      </c>
      <c r="L48" s="29">
        <v>1250</v>
      </c>
      <c r="M48" s="137">
        <f t="shared" si="0"/>
        <v>25</v>
      </c>
      <c r="N48" s="29">
        <v>1250</v>
      </c>
      <c r="O48" s="61"/>
      <c r="P48" s="61"/>
    </row>
    <row r="49" spans="2:16" ht="38.25">
      <c r="B49" s="15" t="s">
        <v>49</v>
      </c>
      <c r="C49" s="25" t="s">
        <v>17</v>
      </c>
      <c r="D49" s="16" t="s">
        <v>69</v>
      </c>
      <c r="E49" s="20" t="s">
        <v>50</v>
      </c>
      <c r="F49" s="21" t="s">
        <v>24</v>
      </c>
      <c r="G49" s="22" t="s">
        <v>25</v>
      </c>
      <c r="H49" s="16"/>
      <c r="I49" s="18">
        <v>10000</v>
      </c>
      <c r="J49" s="18">
        <v>3500</v>
      </c>
      <c r="K49" s="18">
        <v>10000</v>
      </c>
      <c r="L49" s="18">
        <f>L50</f>
        <v>10000</v>
      </c>
      <c r="M49" s="137">
        <f t="shared" si="0"/>
        <v>100</v>
      </c>
      <c r="N49" s="18">
        <f>N50</f>
        <v>10000</v>
      </c>
      <c r="O49" s="61"/>
      <c r="P49" s="61"/>
    </row>
    <row r="50" spans="2:16" ht="63.75">
      <c r="B50" s="24" t="s">
        <v>71</v>
      </c>
      <c r="C50" s="60" t="s">
        <v>17</v>
      </c>
      <c r="D50" s="25" t="s">
        <v>69</v>
      </c>
      <c r="E50" s="36" t="s">
        <v>50</v>
      </c>
      <c r="F50" s="31" t="s">
        <v>12</v>
      </c>
      <c r="G50" s="37" t="s">
        <v>25</v>
      </c>
      <c r="H50" s="25"/>
      <c r="I50" s="29">
        <v>10000</v>
      </c>
      <c r="J50" s="29"/>
      <c r="K50" s="29">
        <v>10000</v>
      </c>
      <c r="L50" s="29">
        <f>L51</f>
        <v>10000</v>
      </c>
      <c r="M50" s="137">
        <f t="shared" si="0"/>
        <v>100</v>
      </c>
      <c r="N50" s="29">
        <f>N51</f>
        <v>10000</v>
      </c>
      <c r="O50" s="61"/>
      <c r="P50" s="61"/>
    </row>
    <row r="51" spans="2:16" s="19" customFormat="1" ht="89.25">
      <c r="B51" s="163" t="s">
        <v>72</v>
      </c>
      <c r="C51" s="25" t="s">
        <v>17</v>
      </c>
      <c r="D51" s="25" t="s">
        <v>69</v>
      </c>
      <c r="E51" s="26" t="s">
        <v>50</v>
      </c>
      <c r="F51" s="27" t="s">
        <v>12</v>
      </c>
      <c r="G51" s="28" t="s">
        <v>73</v>
      </c>
      <c r="H51" s="25"/>
      <c r="I51" s="29">
        <v>10000</v>
      </c>
      <c r="J51" s="29"/>
      <c r="K51" s="29">
        <v>10000</v>
      </c>
      <c r="L51" s="29">
        <v>10000</v>
      </c>
      <c r="M51" s="137">
        <f t="shared" si="0"/>
        <v>100</v>
      </c>
      <c r="N51" s="29">
        <v>10000</v>
      </c>
      <c r="O51" s="61"/>
      <c r="P51" s="61"/>
    </row>
    <row r="52" spans="2:16" ht="25.5">
      <c r="B52" s="30" t="s">
        <v>57</v>
      </c>
      <c r="C52" s="25" t="s">
        <v>17</v>
      </c>
      <c r="D52" s="25" t="s">
        <v>69</v>
      </c>
      <c r="E52" s="63" t="s">
        <v>50</v>
      </c>
      <c r="F52" s="64" t="s">
        <v>12</v>
      </c>
      <c r="G52" s="65" t="s">
        <v>73</v>
      </c>
      <c r="H52" s="62" t="s">
        <v>58</v>
      </c>
      <c r="I52" s="29">
        <v>10000</v>
      </c>
      <c r="J52" s="29"/>
      <c r="K52" s="29">
        <v>10000</v>
      </c>
      <c r="L52" s="29">
        <f>L53</f>
        <v>10000</v>
      </c>
      <c r="M52" s="137">
        <f t="shared" si="0"/>
        <v>100</v>
      </c>
      <c r="N52" s="29">
        <f>N53</f>
        <v>10000</v>
      </c>
      <c r="O52" s="61"/>
      <c r="P52" s="61"/>
    </row>
    <row r="53" spans="2:14" s="61" customFormat="1" ht="25.5">
      <c r="B53" s="162" t="s">
        <v>158</v>
      </c>
      <c r="C53" s="25" t="s">
        <v>17</v>
      </c>
      <c r="D53" s="25" t="s">
        <v>69</v>
      </c>
      <c r="E53" s="67" t="s">
        <v>50</v>
      </c>
      <c r="F53" s="68" t="s">
        <v>12</v>
      </c>
      <c r="G53" s="69" t="s">
        <v>73</v>
      </c>
      <c r="H53" s="62" t="s">
        <v>60</v>
      </c>
      <c r="I53" s="29">
        <v>10000</v>
      </c>
      <c r="J53" s="29"/>
      <c r="K53" s="29">
        <v>10000</v>
      </c>
      <c r="L53" s="29">
        <v>10000</v>
      </c>
      <c r="M53" s="137">
        <f t="shared" si="0"/>
        <v>100</v>
      </c>
      <c r="N53" s="29">
        <v>10000</v>
      </c>
    </row>
    <row r="54" spans="2:16" ht="25.5">
      <c r="B54" s="30" t="s">
        <v>22</v>
      </c>
      <c r="C54" s="25" t="s">
        <v>17</v>
      </c>
      <c r="D54" s="25" t="s">
        <v>69</v>
      </c>
      <c r="E54" s="67" t="s">
        <v>23</v>
      </c>
      <c r="F54" s="68" t="s">
        <v>24</v>
      </c>
      <c r="G54" s="69" t="s">
        <v>25</v>
      </c>
      <c r="H54" s="62"/>
      <c r="I54" s="18">
        <f>I55</f>
        <v>6126</v>
      </c>
      <c r="J54" s="18">
        <f>J55</f>
        <v>0</v>
      </c>
      <c r="K54" s="18">
        <f>K55</f>
        <v>6126</v>
      </c>
      <c r="L54" s="18">
        <f>L55</f>
        <v>1012</v>
      </c>
      <c r="M54" s="137">
        <f t="shared" si="0"/>
        <v>16.51975187724453</v>
      </c>
      <c r="N54" s="18">
        <f>N55</f>
        <v>1012</v>
      </c>
      <c r="O54" s="61"/>
      <c r="P54" s="61"/>
    </row>
    <row r="55" spans="2:16" ht="38.25">
      <c r="B55" s="30" t="s">
        <v>37</v>
      </c>
      <c r="C55" s="25" t="s">
        <v>17</v>
      </c>
      <c r="D55" s="62" t="s">
        <v>69</v>
      </c>
      <c r="E55" s="67" t="s">
        <v>23</v>
      </c>
      <c r="F55" s="68" t="s">
        <v>10</v>
      </c>
      <c r="G55" s="69" t="s">
        <v>25</v>
      </c>
      <c r="H55" s="62"/>
      <c r="I55" s="29">
        <f>I56</f>
        <v>6126</v>
      </c>
      <c r="J55" s="29"/>
      <c r="K55" s="29">
        <f aca="true" t="shared" si="1" ref="K55:L57">K56</f>
        <v>6126</v>
      </c>
      <c r="L55" s="29">
        <f t="shared" si="1"/>
        <v>1012</v>
      </c>
      <c r="M55" s="137">
        <f t="shared" si="0"/>
        <v>16.51975187724453</v>
      </c>
      <c r="N55" s="29">
        <f>N56</f>
        <v>1012</v>
      </c>
      <c r="O55" s="70"/>
      <c r="P55" s="70"/>
    </row>
    <row r="56" spans="2:16" ht="63.75">
      <c r="B56" s="30" t="s">
        <v>74</v>
      </c>
      <c r="C56" s="62" t="s">
        <v>17</v>
      </c>
      <c r="D56" s="62" t="s">
        <v>69</v>
      </c>
      <c r="E56" s="63" t="s">
        <v>23</v>
      </c>
      <c r="F56" s="64" t="s">
        <v>10</v>
      </c>
      <c r="G56" s="65" t="s">
        <v>75</v>
      </c>
      <c r="H56" s="62"/>
      <c r="I56" s="29">
        <f>I57</f>
        <v>6126</v>
      </c>
      <c r="J56" s="29"/>
      <c r="K56" s="29">
        <f t="shared" si="1"/>
        <v>6126</v>
      </c>
      <c r="L56" s="29">
        <f t="shared" si="1"/>
        <v>1012</v>
      </c>
      <c r="M56" s="137">
        <f t="shared" si="0"/>
        <v>16.51975187724453</v>
      </c>
      <c r="N56" s="29">
        <f>N57</f>
        <v>1012</v>
      </c>
      <c r="O56" s="70"/>
      <c r="P56" s="70"/>
    </row>
    <row r="57" spans="2:16" s="66" customFormat="1" ht="25.5">
      <c r="B57" s="30" t="s">
        <v>57</v>
      </c>
      <c r="C57" s="62" t="s">
        <v>17</v>
      </c>
      <c r="D57" s="62" t="s">
        <v>69</v>
      </c>
      <c r="E57" s="67" t="s">
        <v>23</v>
      </c>
      <c r="F57" s="68" t="s">
        <v>10</v>
      </c>
      <c r="G57" s="69" t="s">
        <v>75</v>
      </c>
      <c r="H57" s="62" t="s">
        <v>58</v>
      </c>
      <c r="I57" s="29">
        <f>I58</f>
        <v>6126</v>
      </c>
      <c r="J57" s="29"/>
      <c r="K57" s="29">
        <f t="shared" si="1"/>
        <v>6126</v>
      </c>
      <c r="L57" s="29">
        <f t="shared" si="1"/>
        <v>1012</v>
      </c>
      <c r="M57" s="137">
        <f t="shared" si="0"/>
        <v>16.51975187724453</v>
      </c>
      <c r="N57" s="29">
        <f>N58</f>
        <v>1012</v>
      </c>
      <c r="O57" s="70"/>
      <c r="P57" s="70"/>
    </row>
    <row r="58" spans="2:16" s="61" customFormat="1" ht="25.5">
      <c r="B58" s="24" t="s">
        <v>158</v>
      </c>
      <c r="C58" s="62" t="s">
        <v>17</v>
      </c>
      <c r="D58" s="62" t="s">
        <v>69</v>
      </c>
      <c r="E58" s="67" t="s">
        <v>23</v>
      </c>
      <c r="F58" s="68" t="s">
        <v>10</v>
      </c>
      <c r="G58" s="69" t="s">
        <v>75</v>
      </c>
      <c r="H58" s="62" t="s">
        <v>60</v>
      </c>
      <c r="I58" s="29">
        <v>6126</v>
      </c>
      <c r="J58" s="29"/>
      <c r="K58" s="29">
        <v>6126</v>
      </c>
      <c r="L58" s="29">
        <v>1012</v>
      </c>
      <c r="M58" s="137">
        <f t="shared" si="0"/>
        <v>16.51975187724453</v>
      </c>
      <c r="N58" s="29">
        <v>1012</v>
      </c>
      <c r="O58" s="70"/>
      <c r="P58" s="70"/>
    </row>
    <row r="59" spans="2:16" s="61" customFormat="1" ht="12.75">
      <c r="B59" s="15" t="s">
        <v>76</v>
      </c>
      <c r="C59" s="62" t="s">
        <v>17</v>
      </c>
      <c r="D59" s="80" t="s">
        <v>77</v>
      </c>
      <c r="E59" s="102"/>
      <c r="F59" s="85"/>
      <c r="G59" s="103"/>
      <c r="H59" s="80"/>
      <c r="I59" s="18">
        <v>251200</v>
      </c>
      <c r="J59" s="18">
        <v>251200</v>
      </c>
      <c r="K59" s="18">
        <v>251200</v>
      </c>
      <c r="L59" s="18">
        <v>56090.91</v>
      </c>
      <c r="M59" s="137">
        <f t="shared" si="0"/>
        <v>22.329183917197454</v>
      </c>
      <c r="N59" s="18">
        <v>56090.91</v>
      </c>
      <c r="O59" s="70"/>
      <c r="P59" s="70"/>
    </row>
    <row r="60" spans="2:16" s="61" customFormat="1" ht="14.25" customHeight="1">
      <c r="B60" s="30" t="s">
        <v>78</v>
      </c>
      <c r="C60" s="62" t="s">
        <v>17</v>
      </c>
      <c r="D60" s="62" t="s">
        <v>79</v>
      </c>
      <c r="E60" s="67"/>
      <c r="F60" s="68"/>
      <c r="G60" s="69"/>
      <c r="H60" s="62"/>
      <c r="I60" s="18">
        <v>251200</v>
      </c>
      <c r="J60" s="29"/>
      <c r="K60" s="18">
        <v>251200</v>
      </c>
      <c r="L60" s="18">
        <f>L61</f>
        <v>56090.91</v>
      </c>
      <c r="M60" s="137">
        <f t="shared" si="0"/>
        <v>22.329183917197454</v>
      </c>
      <c r="N60" s="18">
        <f>N61</f>
        <v>56090.91</v>
      </c>
      <c r="O60" s="70"/>
      <c r="P60" s="70"/>
    </row>
    <row r="61" spans="2:16" s="61" customFormat="1" ht="25.5">
      <c r="B61" s="24" t="s">
        <v>80</v>
      </c>
      <c r="C61" s="62" t="s">
        <v>17</v>
      </c>
      <c r="D61" s="62" t="s">
        <v>79</v>
      </c>
      <c r="E61" s="63" t="s">
        <v>23</v>
      </c>
      <c r="F61" s="64" t="s">
        <v>24</v>
      </c>
      <c r="G61" s="65" t="s">
        <v>25</v>
      </c>
      <c r="H61" s="62"/>
      <c r="I61" s="29">
        <v>251200</v>
      </c>
      <c r="J61" s="29"/>
      <c r="K61" s="29">
        <v>251200</v>
      </c>
      <c r="L61" s="29">
        <f>L62</f>
        <v>56090.91</v>
      </c>
      <c r="M61" s="137">
        <f t="shared" si="0"/>
        <v>22.329183917197454</v>
      </c>
      <c r="N61" s="29">
        <f>N62</f>
        <v>56090.91</v>
      </c>
      <c r="O61" s="70"/>
      <c r="P61" s="70"/>
    </row>
    <row r="62" spans="2:14" s="70" customFormat="1" ht="38.25">
      <c r="B62" s="24" t="s">
        <v>81</v>
      </c>
      <c r="C62" s="62" t="s">
        <v>17</v>
      </c>
      <c r="D62" s="62" t="s">
        <v>79</v>
      </c>
      <c r="E62" s="67" t="s">
        <v>23</v>
      </c>
      <c r="F62" s="68" t="s">
        <v>10</v>
      </c>
      <c r="G62" s="69" t="s">
        <v>25</v>
      </c>
      <c r="H62" s="62"/>
      <c r="I62" s="29">
        <v>251200</v>
      </c>
      <c r="J62" s="29"/>
      <c r="K62" s="29">
        <v>251200</v>
      </c>
      <c r="L62" s="29">
        <f>L63</f>
        <v>56090.91</v>
      </c>
      <c r="M62" s="137">
        <f t="shared" si="0"/>
        <v>22.329183917197454</v>
      </c>
      <c r="N62" s="29">
        <f>N63</f>
        <v>56090.91</v>
      </c>
    </row>
    <row r="63" spans="2:14" s="70" customFormat="1" ht="51">
      <c r="B63" s="24" t="s">
        <v>82</v>
      </c>
      <c r="C63" s="62" t="s">
        <v>17</v>
      </c>
      <c r="D63" s="62" t="s">
        <v>79</v>
      </c>
      <c r="E63" s="67" t="s">
        <v>23</v>
      </c>
      <c r="F63" s="68" t="s">
        <v>10</v>
      </c>
      <c r="G63" s="69" t="s">
        <v>83</v>
      </c>
      <c r="H63" s="62"/>
      <c r="I63" s="29">
        <v>251200</v>
      </c>
      <c r="J63" s="29"/>
      <c r="K63" s="29">
        <v>251200</v>
      </c>
      <c r="L63" s="29">
        <f>L64</f>
        <v>56090.91</v>
      </c>
      <c r="M63" s="137">
        <f t="shared" si="0"/>
        <v>22.329183917197454</v>
      </c>
      <c r="N63" s="29">
        <f>N64</f>
        <v>56090.91</v>
      </c>
    </row>
    <row r="64" spans="2:16" s="70" customFormat="1" ht="63.75">
      <c r="B64" s="24" t="s">
        <v>29</v>
      </c>
      <c r="C64" s="62" t="s">
        <v>17</v>
      </c>
      <c r="D64" s="25" t="s">
        <v>79</v>
      </c>
      <c r="E64" s="36" t="s">
        <v>23</v>
      </c>
      <c r="F64" s="31" t="s">
        <v>10</v>
      </c>
      <c r="G64" s="37" t="s">
        <v>83</v>
      </c>
      <c r="H64" s="25" t="s">
        <v>30</v>
      </c>
      <c r="I64" s="29">
        <v>218200</v>
      </c>
      <c r="J64" s="29">
        <f>J65</f>
        <v>0</v>
      </c>
      <c r="K64" s="29">
        <v>218200</v>
      </c>
      <c r="L64" s="29">
        <f>L65</f>
        <v>56090.91</v>
      </c>
      <c r="M64" s="137">
        <f t="shared" si="0"/>
        <v>25.706191567369384</v>
      </c>
      <c r="N64" s="29">
        <f>N65</f>
        <v>56090.91</v>
      </c>
      <c r="O64"/>
      <c r="P64"/>
    </row>
    <row r="65" spans="2:16" s="70" customFormat="1" ht="25.5">
      <c r="B65" s="24" t="s">
        <v>31</v>
      </c>
      <c r="C65" s="62" t="s">
        <v>17</v>
      </c>
      <c r="D65" s="25" t="s">
        <v>79</v>
      </c>
      <c r="E65" s="26" t="s">
        <v>23</v>
      </c>
      <c r="F65" s="27" t="s">
        <v>10</v>
      </c>
      <c r="G65" s="28" t="s">
        <v>83</v>
      </c>
      <c r="H65" s="25" t="s">
        <v>32</v>
      </c>
      <c r="I65" s="29">
        <v>218200</v>
      </c>
      <c r="J65" s="29">
        <f>J66</f>
        <v>0</v>
      </c>
      <c r="K65" s="29">
        <v>218200</v>
      </c>
      <c r="L65" s="29">
        <v>56090.91</v>
      </c>
      <c r="M65" s="137">
        <f t="shared" si="0"/>
        <v>25.706191567369384</v>
      </c>
      <c r="N65" s="29">
        <v>56090.91</v>
      </c>
      <c r="O65"/>
      <c r="P65"/>
    </row>
    <row r="66" spans="2:16" s="70" customFormat="1" ht="25.5">
      <c r="B66" s="24" t="s">
        <v>57</v>
      </c>
      <c r="C66" s="62" t="s">
        <v>17</v>
      </c>
      <c r="D66" s="25" t="s">
        <v>79</v>
      </c>
      <c r="E66" s="36" t="s">
        <v>23</v>
      </c>
      <c r="F66" s="31" t="s">
        <v>10</v>
      </c>
      <c r="G66" s="37" t="s">
        <v>83</v>
      </c>
      <c r="H66" s="25" t="s">
        <v>58</v>
      </c>
      <c r="I66" s="29">
        <v>33000</v>
      </c>
      <c r="J66" s="29">
        <f>J67</f>
        <v>0</v>
      </c>
      <c r="K66" s="29">
        <v>33000</v>
      </c>
      <c r="L66" s="29">
        <f>L67</f>
        <v>0</v>
      </c>
      <c r="M66" s="137">
        <f t="shared" si="0"/>
        <v>0</v>
      </c>
      <c r="N66" s="29">
        <f>N67</f>
        <v>0</v>
      </c>
      <c r="O66"/>
      <c r="P66"/>
    </row>
    <row r="67" spans="2:16" s="70" customFormat="1" ht="25.5">
      <c r="B67" s="24" t="s">
        <v>158</v>
      </c>
      <c r="C67" s="62" t="s">
        <v>17</v>
      </c>
      <c r="D67" s="25" t="s">
        <v>79</v>
      </c>
      <c r="E67" s="26" t="s">
        <v>23</v>
      </c>
      <c r="F67" s="27" t="s">
        <v>10</v>
      </c>
      <c r="G67" s="28" t="s">
        <v>83</v>
      </c>
      <c r="H67" s="25" t="s">
        <v>60</v>
      </c>
      <c r="I67" s="29">
        <v>33000</v>
      </c>
      <c r="J67" s="29">
        <f>J68</f>
        <v>0</v>
      </c>
      <c r="K67" s="29">
        <v>33000</v>
      </c>
      <c r="L67" s="29">
        <v>0</v>
      </c>
      <c r="M67" s="137">
        <f t="shared" si="0"/>
        <v>0</v>
      </c>
      <c r="N67" s="29">
        <v>0</v>
      </c>
      <c r="O67"/>
      <c r="P67"/>
    </row>
    <row r="68" spans="2:16" s="70" customFormat="1" ht="25.5">
      <c r="B68" s="24" t="s">
        <v>84</v>
      </c>
      <c r="C68" s="62" t="s">
        <v>17</v>
      </c>
      <c r="D68" s="25" t="s">
        <v>85</v>
      </c>
      <c r="E68" s="57"/>
      <c r="F68" s="54"/>
      <c r="G68" s="56"/>
      <c r="H68" s="25"/>
      <c r="I68" s="29">
        <v>570900</v>
      </c>
      <c r="J68" s="29"/>
      <c r="K68" s="29">
        <v>570900</v>
      </c>
      <c r="L68" s="29"/>
      <c r="M68" s="137">
        <f t="shared" si="0"/>
        <v>0</v>
      </c>
      <c r="N68" s="29"/>
      <c r="O68"/>
      <c r="P68"/>
    </row>
    <row r="69" spans="2:16" s="70" customFormat="1" ht="12.75">
      <c r="B69" s="24" t="s">
        <v>86</v>
      </c>
      <c r="C69" s="16" t="s">
        <v>17</v>
      </c>
      <c r="D69" s="25" t="s">
        <v>87</v>
      </c>
      <c r="E69" s="71"/>
      <c r="F69" s="72"/>
      <c r="G69" s="73"/>
      <c r="H69" s="25"/>
      <c r="I69" s="18">
        <v>570900</v>
      </c>
      <c r="J69" s="29"/>
      <c r="K69" s="18">
        <v>570900</v>
      </c>
      <c r="L69" s="18"/>
      <c r="M69" s="137">
        <f t="shared" si="0"/>
        <v>0</v>
      </c>
      <c r="N69" s="18"/>
      <c r="O69"/>
      <c r="P69"/>
    </row>
    <row r="70" spans="2:16" s="70" customFormat="1" ht="15" customHeight="1">
      <c r="B70" s="15" t="s">
        <v>49</v>
      </c>
      <c r="C70" s="25" t="s">
        <v>17</v>
      </c>
      <c r="D70" s="16" t="s">
        <v>87</v>
      </c>
      <c r="E70" s="183" t="s">
        <v>50</v>
      </c>
      <c r="F70" s="184" t="s">
        <v>24</v>
      </c>
      <c r="G70" s="185" t="s">
        <v>25</v>
      </c>
      <c r="H70" s="16"/>
      <c r="I70" s="18">
        <v>570900</v>
      </c>
      <c r="J70" s="18"/>
      <c r="K70" s="18">
        <v>570900</v>
      </c>
      <c r="L70" s="18">
        <f>L71</f>
        <v>55929.03</v>
      </c>
      <c r="M70" s="137">
        <f t="shared" si="0"/>
        <v>9.796642143983183</v>
      </c>
      <c r="N70" s="18">
        <f>N71</f>
        <v>55929.03</v>
      </c>
      <c r="O70"/>
      <c r="P70"/>
    </row>
    <row r="71" spans="2:16" s="70" customFormat="1" ht="25.5" customHeight="1">
      <c r="B71" s="30" t="s">
        <v>88</v>
      </c>
      <c r="C71" s="25" t="s">
        <v>17</v>
      </c>
      <c r="D71" s="25" t="s">
        <v>87</v>
      </c>
      <c r="E71" s="74" t="s">
        <v>50</v>
      </c>
      <c r="F71" s="75" t="s">
        <v>11</v>
      </c>
      <c r="G71" s="76" t="s">
        <v>25</v>
      </c>
      <c r="H71" s="25"/>
      <c r="I71" s="29">
        <v>570900</v>
      </c>
      <c r="J71" s="29"/>
      <c r="K71" s="29">
        <v>570900</v>
      </c>
      <c r="L71" s="29">
        <f>L72</f>
        <v>55929.03</v>
      </c>
      <c r="M71" s="137">
        <f t="shared" si="0"/>
        <v>9.796642143983183</v>
      </c>
      <c r="N71" s="29">
        <f>N72</f>
        <v>55929.03</v>
      </c>
      <c r="O71"/>
      <c r="P71"/>
    </row>
    <row r="72" spans="2:14" ht="89.25">
      <c r="B72" s="164" t="s">
        <v>51</v>
      </c>
      <c r="C72" s="25" t="s">
        <v>17</v>
      </c>
      <c r="D72" s="25" t="s">
        <v>87</v>
      </c>
      <c r="E72" s="26" t="s">
        <v>50</v>
      </c>
      <c r="F72" s="27" t="s">
        <v>11</v>
      </c>
      <c r="G72" s="28" t="s">
        <v>52</v>
      </c>
      <c r="H72" s="25"/>
      <c r="I72" s="29">
        <v>570900</v>
      </c>
      <c r="J72" s="29"/>
      <c r="K72" s="29">
        <v>570900</v>
      </c>
      <c r="L72" s="29">
        <f>L73+L75</f>
        <v>55929.03</v>
      </c>
      <c r="M72" s="137">
        <f t="shared" si="0"/>
        <v>9.796642143983183</v>
      </c>
      <c r="N72" s="29">
        <f>N73+N75</f>
        <v>55929.03</v>
      </c>
    </row>
    <row r="73" spans="2:14" ht="12.75" customHeight="1" hidden="1">
      <c r="B73" s="33" t="s">
        <v>29</v>
      </c>
      <c r="C73" s="25"/>
      <c r="D73" s="25" t="s">
        <v>87</v>
      </c>
      <c r="E73" s="36" t="s">
        <v>50</v>
      </c>
      <c r="F73" s="31" t="s">
        <v>11</v>
      </c>
      <c r="G73" s="37" t="s">
        <v>52</v>
      </c>
      <c r="H73" s="25" t="s">
        <v>30</v>
      </c>
      <c r="I73" s="29">
        <v>390900</v>
      </c>
      <c r="J73" s="29"/>
      <c r="K73" s="29">
        <v>390900</v>
      </c>
      <c r="L73" s="29">
        <f>L74</f>
        <v>55929.03</v>
      </c>
      <c r="M73" s="137">
        <f t="shared" si="0"/>
        <v>14.307759017651572</v>
      </c>
      <c r="N73" s="29">
        <f>N74</f>
        <v>55929.03</v>
      </c>
    </row>
    <row r="74" spans="2:14" ht="25.5" customHeight="1" hidden="1">
      <c r="B74" s="163" t="s">
        <v>31</v>
      </c>
      <c r="C74" s="25"/>
      <c r="D74" s="25" t="s">
        <v>87</v>
      </c>
      <c r="E74" s="26" t="s">
        <v>50</v>
      </c>
      <c r="F74" s="27" t="s">
        <v>11</v>
      </c>
      <c r="G74" s="28" t="s">
        <v>52</v>
      </c>
      <c r="H74" s="25" t="s">
        <v>32</v>
      </c>
      <c r="I74" s="29">
        <v>390900</v>
      </c>
      <c r="J74" s="29"/>
      <c r="K74" s="29">
        <v>390900</v>
      </c>
      <c r="L74" s="29">
        <v>55929.03</v>
      </c>
      <c r="M74" s="137">
        <f t="shared" si="0"/>
        <v>14.307759017651572</v>
      </c>
      <c r="N74" s="29">
        <v>55929.03</v>
      </c>
    </row>
    <row r="75" spans="2:14" ht="38.25" customHeight="1" hidden="1">
      <c r="B75" s="24" t="s">
        <v>57</v>
      </c>
      <c r="C75" s="25"/>
      <c r="D75" s="25" t="s">
        <v>87</v>
      </c>
      <c r="E75" s="36" t="s">
        <v>50</v>
      </c>
      <c r="F75" s="31" t="s">
        <v>11</v>
      </c>
      <c r="G75" s="37" t="s">
        <v>52</v>
      </c>
      <c r="H75" s="25" t="s">
        <v>58</v>
      </c>
      <c r="I75" s="29">
        <v>180000</v>
      </c>
      <c r="J75" s="29"/>
      <c r="K75" s="29">
        <v>180000</v>
      </c>
      <c r="L75" s="29">
        <v>0</v>
      </c>
      <c r="M75" s="137">
        <f aca="true" t="shared" si="2" ref="M75:M138">L75/K75*100</f>
        <v>0</v>
      </c>
      <c r="N75" s="29">
        <v>0</v>
      </c>
    </row>
    <row r="76" spans="2:16" ht="12.75" customHeight="1" hidden="1">
      <c r="B76" s="24" t="s">
        <v>158</v>
      </c>
      <c r="C76" s="25" t="s">
        <v>17</v>
      </c>
      <c r="D76" s="25" t="s">
        <v>87</v>
      </c>
      <c r="E76" s="26" t="s">
        <v>50</v>
      </c>
      <c r="F76" s="27" t="s">
        <v>11</v>
      </c>
      <c r="G76" s="28" t="s">
        <v>52</v>
      </c>
      <c r="H76" s="25" t="s">
        <v>60</v>
      </c>
      <c r="I76" s="29">
        <v>180000</v>
      </c>
      <c r="J76" s="29"/>
      <c r="K76" s="29">
        <v>180000</v>
      </c>
      <c r="L76" s="29">
        <v>0</v>
      </c>
      <c r="M76" s="137">
        <f t="shared" si="2"/>
        <v>0</v>
      </c>
      <c r="N76" s="29">
        <v>0</v>
      </c>
      <c r="O76" s="19"/>
      <c r="P76" s="19"/>
    </row>
    <row r="77" spans="2:16" ht="12.75">
      <c r="B77" s="15" t="s">
        <v>89</v>
      </c>
      <c r="C77" s="25" t="s">
        <v>17</v>
      </c>
      <c r="D77" s="16" t="s">
        <v>90</v>
      </c>
      <c r="E77" s="34"/>
      <c r="F77" s="23"/>
      <c r="G77" s="35"/>
      <c r="H77" s="16"/>
      <c r="I77" s="18">
        <f>I78</f>
        <v>1348280</v>
      </c>
      <c r="J77" s="18"/>
      <c r="K77" s="18">
        <f>K78</f>
        <v>1348280</v>
      </c>
      <c r="L77" s="18"/>
      <c r="M77" s="137">
        <f t="shared" si="2"/>
        <v>0</v>
      </c>
      <c r="N77" s="18"/>
      <c r="O77" s="19"/>
      <c r="P77" s="19"/>
    </row>
    <row r="78" spans="2:14" ht="12.75">
      <c r="B78" s="24" t="s">
        <v>91</v>
      </c>
      <c r="C78" s="25" t="s">
        <v>17</v>
      </c>
      <c r="D78" s="25" t="s">
        <v>92</v>
      </c>
      <c r="E78" s="26"/>
      <c r="F78" s="27"/>
      <c r="G78" s="28"/>
      <c r="H78" s="25"/>
      <c r="I78" s="29">
        <f>I79</f>
        <v>1348280</v>
      </c>
      <c r="J78" s="29"/>
      <c r="K78" s="29">
        <f>K79</f>
        <v>1348280</v>
      </c>
      <c r="L78" s="29"/>
      <c r="M78" s="137">
        <f t="shared" si="2"/>
        <v>0</v>
      </c>
      <c r="N78" s="29"/>
    </row>
    <row r="79" spans="2:14" ht="25.5" customHeight="1">
      <c r="B79" s="24" t="s">
        <v>124</v>
      </c>
      <c r="C79" s="25" t="s">
        <v>17</v>
      </c>
      <c r="D79" s="25" t="s">
        <v>92</v>
      </c>
      <c r="E79" s="36" t="s">
        <v>94</v>
      </c>
      <c r="F79" s="31" t="s">
        <v>24</v>
      </c>
      <c r="G79" s="37" t="s">
        <v>25</v>
      </c>
      <c r="H79" s="48"/>
      <c r="I79" s="49">
        <f>I80</f>
        <v>1348280</v>
      </c>
      <c r="J79" s="29"/>
      <c r="K79" s="49">
        <f>K80</f>
        <v>1348280</v>
      </c>
      <c r="L79" s="49"/>
      <c r="M79" s="137">
        <f t="shared" si="2"/>
        <v>0</v>
      </c>
      <c r="N79" s="49"/>
    </row>
    <row r="80" spans="2:14" ht="63.75">
      <c r="B80" s="32" t="s">
        <v>140</v>
      </c>
      <c r="C80" s="25" t="s">
        <v>17</v>
      </c>
      <c r="D80" s="25" t="s">
        <v>92</v>
      </c>
      <c r="E80" s="26" t="s">
        <v>94</v>
      </c>
      <c r="F80" s="27" t="s">
        <v>10</v>
      </c>
      <c r="G80" s="28" t="s">
        <v>25</v>
      </c>
      <c r="H80" s="51"/>
      <c r="I80" s="49">
        <f>I81+I84+I87+I90+I93+I96</f>
        <v>1348280</v>
      </c>
      <c r="J80" s="138"/>
      <c r="K80" s="49">
        <f>K81+K84+K87+K90+K93+K96</f>
        <v>1348280</v>
      </c>
      <c r="L80" s="49"/>
      <c r="M80" s="137">
        <f t="shared" si="2"/>
        <v>0</v>
      </c>
      <c r="N80" s="49"/>
    </row>
    <row r="81" spans="2:14" ht="27" customHeight="1">
      <c r="B81" s="165" t="s">
        <v>165</v>
      </c>
      <c r="C81" s="16" t="s">
        <v>17</v>
      </c>
      <c r="D81" s="25" t="s">
        <v>92</v>
      </c>
      <c r="E81" s="36" t="s">
        <v>94</v>
      </c>
      <c r="F81" s="31" t="s">
        <v>10</v>
      </c>
      <c r="G81" s="37" t="s">
        <v>121</v>
      </c>
      <c r="H81" s="25"/>
      <c r="I81" s="49">
        <f>I82</f>
        <v>211700</v>
      </c>
      <c r="J81" s="138"/>
      <c r="K81" s="49">
        <f>K82</f>
        <v>211700</v>
      </c>
      <c r="L81" s="49"/>
      <c r="M81" s="137">
        <f t="shared" si="2"/>
        <v>0</v>
      </c>
      <c r="N81" s="49"/>
    </row>
    <row r="82" spans="2:14" ht="25.5">
      <c r="B82" s="24" t="s">
        <v>57</v>
      </c>
      <c r="C82" s="25" t="s">
        <v>17</v>
      </c>
      <c r="D82" s="25" t="s">
        <v>92</v>
      </c>
      <c r="E82" s="36" t="s">
        <v>94</v>
      </c>
      <c r="F82" s="31" t="s">
        <v>10</v>
      </c>
      <c r="G82" s="37" t="s">
        <v>121</v>
      </c>
      <c r="H82" s="38" t="s">
        <v>58</v>
      </c>
      <c r="I82" s="29">
        <f>I83</f>
        <v>211700</v>
      </c>
      <c r="J82" s="138"/>
      <c r="K82" s="29">
        <f>K83</f>
        <v>211700</v>
      </c>
      <c r="L82" s="29"/>
      <c r="M82" s="137">
        <f t="shared" si="2"/>
        <v>0</v>
      </c>
      <c r="N82" s="29"/>
    </row>
    <row r="83" spans="2:14" ht="25.5">
      <c r="B83" s="163" t="s">
        <v>158</v>
      </c>
      <c r="C83" s="25" t="s">
        <v>17</v>
      </c>
      <c r="D83" s="25" t="s">
        <v>92</v>
      </c>
      <c r="E83" s="36" t="s">
        <v>94</v>
      </c>
      <c r="F83" s="31" t="s">
        <v>10</v>
      </c>
      <c r="G83" s="37" t="s">
        <v>121</v>
      </c>
      <c r="H83" s="25" t="s">
        <v>60</v>
      </c>
      <c r="I83" s="52">
        <v>211700</v>
      </c>
      <c r="J83" s="29"/>
      <c r="K83" s="52">
        <v>211700</v>
      </c>
      <c r="L83" s="52"/>
      <c r="M83" s="137">
        <f t="shared" si="2"/>
        <v>0</v>
      </c>
      <c r="N83" s="52"/>
    </row>
    <row r="84" spans="2:16" s="19" customFormat="1" ht="127.5">
      <c r="B84" s="30" t="s">
        <v>166</v>
      </c>
      <c r="C84" s="25" t="s">
        <v>17</v>
      </c>
      <c r="D84" s="62" t="s">
        <v>92</v>
      </c>
      <c r="E84" s="67" t="s">
        <v>94</v>
      </c>
      <c r="F84" s="68" t="s">
        <v>10</v>
      </c>
      <c r="G84" s="69" t="s">
        <v>167</v>
      </c>
      <c r="H84" s="62"/>
      <c r="I84" s="186">
        <v>970080</v>
      </c>
      <c r="J84" s="138"/>
      <c r="K84" s="186">
        <v>970080</v>
      </c>
      <c r="L84" s="187"/>
      <c r="M84" s="137">
        <f t="shared" si="2"/>
        <v>0</v>
      </c>
      <c r="N84" s="187"/>
      <c r="O84"/>
      <c r="P84"/>
    </row>
    <row r="85" spans="2:14" ht="25.5">
      <c r="B85" s="24" t="s">
        <v>57</v>
      </c>
      <c r="C85" s="25" t="s">
        <v>17</v>
      </c>
      <c r="D85" s="62" t="s">
        <v>92</v>
      </c>
      <c r="E85" s="67" t="s">
        <v>94</v>
      </c>
      <c r="F85" s="68" t="s">
        <v>10</v>
      </c>
      <c r="G85" s="69" t="s">
        <v>167</v>
      </c>
      <c r="H85" s="62" t="s">
        <v>58</v>
      </c>
      <c r="I85" s="188">
        <v>970080</v>
      </c>
      <c r="J85" s="138"/>
      <c r="K85" s="188">
        <v>970080</v>
      </c>
      <c r="L85" s="187"/>
      <c r="M85" s="137">
        <f t="shared" si="2"/>
        <v>0</v>
      </c>
      <c r="N85" s="187"/>
    </row>
    <row r="86" spans="2:14" ht="25.5">
      <c r="B86" s="24" t="s">
        <v>158</v>
      </c>
      <c r="C86" s="25" t="s">
        <v>17</v>
      </c>
      <c r="D86" s="62" t="s">
        <v>92</v>
      </c>
      <c r="E86" s="67" t="s">
        <v>94</v>
      </c>
      <c r="F86" s="68" t="s">
        <v>10</v>
      </c>
      <c r="G86" s="69" t="s">
        <v>167</v>
      </c>
      <c r="H86" s="62" t="s">
        <v>60</v>
      </c>
      <c r="I86" s="188">
        <v>970080</v>
      </c>
      <c r="J86" s="138"/>
      <c r="K86" s="188">
        <v>970080</v>
      </c>
      <c r="L86" s="187"/>
      <c r="M86" s="137">
        <f t="shared" si="2"/>
        <v>0</v>
      </c>
      <c r="N86" s="187"/>
    </row>
    <row r="87" spans="2:14" ht="76.5">
      <c r="B87" s="165" t="s">
        <v>151</v>
      </c>
      <c r="C87" s="25" t="s">
        <v>17</v>
      </c>
      <c r="D87" s="25" t="s">
        <v>92</v>
      </c>
      <c r="E87" s="36" t="s">
        <v>94</v>
      </c>
      <c r="F87" s="31" t="s">
        <v>10</v>
      </c>
      <c r="G87" s="37" t="s">
        <v>95</v>
      </c>
      <c r="H87" s="25"/>
      <c r="I87" s="150">
        <f>I88</f>
        <v>130707</v>
      </c>
      <c r="J87" s="138"/>
      <c r="K87" s="150">
        <f>K88</f>
        <v>130707</v>
      </c>
      <c r="L87" s="49"/>
      <c r="M87" s="137">
        <f t="shared" si="2"/>
        <v>0</v>
      </c>
      <c r="N87" s="49"/>
    </row>
    <row r="88" spans="2:14" ht="28.5" customHeight="1">
      <c r="B88" s="24" t="s">
        <v>57</v>
      </c>
      <c r="C88" s="25" t="s">
        <v>17</v>
      </c>
      <c r="D88" s="25" t="s">
        <v>92</v>
      </c>
      <c r="E88" s="26" t="s">
        <v>94</v>
      </c>
      <c r="F88" s="27" t="s">
        <v>10</v>
      </c>
      <c r="G88" s="28" t="s">
        <v>95</v>
      </c>
      <c r="H88" s="38" t="s">
        <v>58</v>
      </c>
      <c r="I88" s="29">
        <f>I89</f>
        <v>130707</v>
      </c>
      <c r="J88" s="138"/>
      <c r="K88" s="29">
        <f>K89</f>
        <v>130707</v>
      </c>
      <c r="L88" s="29"/>
      <c r="M88" s="137">
        <f t="shared" si="2"/>
        <v>0</v>
      </c>
      <c r="N88" s="29"/>
    </row>
    <row r="89" spans="2:14" ht="25.5">
      <c r="B89" s="163" t="s">
        <v>158</v>
      </c>
      <c r="C89" s="25" t="s">
        <v>17</v>
      </c>
      <c r="D89" s="25" t="s">
        <v>92</v>
      </c>
      <c r="E89" s="26" t="s">
        <v>94</v>
      </c>
      <c r="F89" s="27" t="s">
        <v>10</v>
      </c>
      <c r="G89" s="28" t="s">
        <v>95</v>
      </c>
      <c r="H89" s="25" t="s">
        <v>60</v>
      </c>
      <c r="I89" s="52">
        <v>130707</v>
      </c>
      <c r="J89" s="29"/>
      <c r="K89" s="52">
        <v>130707</v>
      </c>
      <c r="L89" s="52"/>
      <c r="M89" s="137">
        <f t="shared" si="2"/>
        <v>0</v>
      </c>
      <c r="N89" s="52"/>
    </row>
    <row r="90" spans="2:14" ht="89.25">
      <c r="B90" s="163" t="s">
        <v>123</v>
      </c>
      <c r="C90" s="25" t="s">
        <v>17</v>
      </c>
      <c r="D90" s="25" t="s">
        <v>92</v>
      </c>
      <c r="E90" s="26" t="s">
        <v>94</v>
      </c>
      <c r="F90" s="27" t="s">
        <v>10</v>
      </c>
      <c r="G90" s="27" t="s">
        <v>96</v>
      </c>
      <c r="H90" s="77"/>
      <c r="I90" s="189">
        <v>5000</v>
      </c>
      <c r="J90" s="138"/>
      <c r="K90" s="189">
        <v>5000</v>
      </c>
      <c r="L90" s="78">
        <f>L91</f>
        <v>0</v>
      </c>
      <c r="M90" s="137">
        <f t="shared" si="2"/>
        <v>0</v>
      </c>
      <c r="N90" s="78">
        <f>N91</f>
        <v>0</v>
      </c>
    </row>
    <row r="91" spans="2:14" ht="27" customHeight="1">
      <c r="B91" s="24" t="s">
        <v>57</v>
      </c>
      <c r="C91" s="25" t="s">
        <v>17</v>
      </c>
      <c r="D91" s="25" t="s">
        <v>92</v>
      </c>
      <c r="E91" s="36" t="s">
        <v>94</v>
      </c>
      <c r="F91" s="31" t="s">
        <v>10</v>
      </c>
      <c r="G91" s="37" t="s">
        <v>96</v>
      </c>
      <c r="H91" s="51" t="s">
        <v>58</v>
      </c>
      <c r="I91" s="52">
        <v>5000</v>
      </c>
      <c r="J91" s="29"/>
      <c r="K91" s="52">
        <v>5000</v>
      </c>
      <c r="L91" s="52">
        <f>L92</f>
        <v>0</v>
      </c>
      <c r="M91" s="137">
        <f t="shared" si="2"/>
        <v>0</v>
      </c>
      <c r="N91" s="52">
        <f>N92</f>
        <v>0</v>
      </c>
    </row>
    <row r="92" spans="2:14" ht="25.5">
      <c r="B92" s="163" t="s">
        <v>158</v>
      </c>
      <c r="C92" s="25" t="s">
        <v>17</v>
      </c>
      <c r="D92" s="25" t="s">
        <v>92</v>
      </c>
      <c r="E92" s="26" t="s">
        <v>94</v>
      </c>
      <c r="F92" s="27" t="s">
        <v>10</v>
      </c>
      <c r="G92" s="28" t="s">
        <v>96</v>
      </c>
      <c r="H92" s="25" t="s">
        <v>60</v>
      </c>
      <c r="I92" s="29">
        <v>5000</v>
      </c>
      <c r="J92" s="29"/>
      <c r="K92" s="29">
        <v>5000</v>
      </c>
      <c r="L92" s="29">
        <v>0</v>
      </c>
      <c r="M92" s="137">
        <f t="shared" si="2"/>
        <v>0</v>
      </c>
      <c r="N92" s="29">
        <v>0</v>
      </c>
    </row>
    <row r="93" spans="2:16" s="66" customFormat="1" ht="127.5">
      <c r="B93" s="30" t="s">
        <v>168</v>
      </c>
      <c r="C93" s="80" t="s">
        <v>17</v>
      </c>
      <c r="D93" s="62" t="s">
        <v>92</v>
      </c>
      <c r="E93" s="190" t="s">
        <v>94</v>
      </c>
      <c r="F93" s="191" t="s">
        <v>10</v>
      </c>
      <c r="G93" s="192" t="s">
        <v>122</v>
      </c>
      <c r="H93" s="62"/>
      <c r="I93" s="186">
        <v>250</v>
      </c>
      <c r="J93" s="49"/>
      <c r="K93" s="186">
        <v>250</v>
      </c>
      <c r="L93" s="49"/>
      <c r="M93" s="137">
        <f t="shared" si="2"/>
        <v>0</v>
      </c>
      <c r="N93" s="49"/>
      <c r="O93"/>
      <c r="P93"/>
    </row>
    <row r="94" spans="2:16" s="66" customFormat="1" ht="25.5">
      <c r="B94" s="30" t="s">
        <v>57</v>
      </c>
      <c r="C94" s="80" t="s">
        <v>17</v>
      </c>
      <c r="D94" s="62" t="s">
        <v>92</v>
      </c>
      <c r="E94" s="190" t="s">
        <v>94</v>
      </c>
      <c r="F94" s="191" t="s">
        <v>10</v>
      </c>
      <c r="G94" s="192" t="s">
        <v>122</v>
      </c>
      <c r="H94" s="62" t="s">
        <v>58</v>
      </c>
      <c r="I94" s="188">
        <v>250</v>
      </c>
      <c r="J94" s="49"/>
      <c r="K94" s="188">
        <v>250</v>
      </c>
      <c r="L94" s="49"/>
      <c r="M94" s="137">
        <f t="shared" si="2"/>
        <v>0</v>
      </c>
      <c r="N94" s="49"/>
      <c r="O94"/>
      <c r="P94"/>
    </row>
    <row r="95" spans="2:16" s="66" customFormat="1" ht="28.5" customHeight="1">
      <c r="B95" s="24" t="s">
        <v>158</v>
      </c>
      <c r="C95" s="62" t="s">
        <v>17</v>
      </c>
      <c r="D95" s="62" t="s">
        <v>92</v>
      </c>
      <c r="E95" s="190" t="s">
        <v>94</v>
      </c>
      <c r="F95" s="191" t="s">
        <v>10</v>
      </c>
      <c r="G95" s="192" t="s">
        <v>122</v>
      </c>
      <c r="H95" s="62" t="s">
        <v>60</v>
      </c>
      <c r="I95" s="188">
        <v>250</v>
      </c>
      <c r="J95" s="49"/>
      <c r="K95" s="188">
        <v>250</v>
      </c>
      <c r="L95" s="49"/>
      <c r="M95" s="137">
        <f t="shared" si="2"/>
        <v>0</v>
      </c>
      <c r="N95" s="49"/>
      <c r="O95"/>
      <c r="P95"/>
    </row>
    <row r="96" spans="2:16" s="66" customFormat="1" ht="127.5">
      <c r="B96" s="30" t="s">
        <v>169</v>
      </c>
      <c r="C96" s="62" t="s">
        <v>17</v>
      </c>
      <c r="D96" s="62" t="s">
        <v>92</v>
      </c>
      <c r="E96" s="190" t="s">
        <v>94</v>
      </c>
      <c r="F96" s="191" t="s">
        <v>10</v>
      </c>
      <c r="G96" s="192" t="s">
        <v>170</v>
      </c>
      <c r="H96" s="62"/>
      <c r="I96" s="186">
        <v>30543</v>
      </c>
      <c r="J96" s="49"/>
      <c r="K96" s="186">
        <v>30543</v>
      </c>
      <c r="L96" s="49"/>
      <c r="M96" s="137">
        <f t="shared" si="2"/>
        <v>0</v>
      </c>
      <c r="N96" s="49"/>
      <c r="O96"/>
      <c r="P96"/>
    </row>
    <row r="97" spans="2:16" s="66" customFormat="1" ht="25.5">
      <c r="B97" s="30" t="s">
        <v>57</v>
      </c>
      <c r="C97" s="62" t="s">
        <v>17</v>
      </c>
      <c r="D97" s="62" t="s">
        <v>92</v>
      </c>
      <c r="E97" s="190" t="s">
        <v>94</v>
      </c>
      <c r="F97" s="191" t="s">
        <v>10</v>
      </c>
      <c r="G97" s="192" t="s">
        <v>170</v>
      </c>
      <c r="H97" s="62" t="s">
        <v>58</v>
      </c>
      <c r="I97" s="188">
        <v>30543</v>
      </c>
      <c r="J97" s="49"/>
      <c r="K97" s="188">
        <v>30543</v>
      </c>
      <c r="L97" s="49"/>
      <c r="M97" s="137">
        <f t="shared" si="2"/>
        <v>0</v>
      </c>
      <c r="N97" s="49"/>
      <c r="O97"/>
      <c r="P97"/>
    </row>
    <row r="98" spans="2:16" s="66" customFormat="1" ht="24.75" customHeight="1">
      <c r="B98" s="24" t="s">
        <v>158</v>
      </c>
      <c r="C98" s="62" t="s">
        <v>17</v>
      </c>
      <c r="D98" s="62" t="s">
        <v>92</v>
      </c>
      <c r="E98" s="63" t="s">
        <v>94</v>
      </c>
      <c r="F98" s="64" t="s">
        <v>10</v>
      </c>
      <c r="G98" s="65" t="s">
        <v>170</v>
      </c>
      <c r="H98" s="62" t="s">
        <v>60</v>
      </c>
      <c r="I98" s="188">
        <v>30543</v>
      </c>
      <c r="J98" s="49"/>
      <c r="K98" s="188">
        <v>30543</v>
      </c>
      <c r="L98" s="49"/>
      <c r="M98" s="137">
        <f t="shared" si="2"/>
        <v>0</v>
      </c>
      <c r="N98" s="49"/>
      <c r="O98"/>
      <c r="P98"/>
    </row>
    <row r="99" spans="2:14" s="66" customFormat="1" ht="12.75">
      <c r="B99" s="79" t="s">
        <v>97</v>
      </c>
      <c r="C99" s="62" t="s">
        <v>17</v>
      </c>
      <c r="D99" s="80" t="s">
        <v>98</v>
      </c>
      <c r="E99" s="81"/>
      <c r="F99" s="82"/>
      <c r="G99" s="83"/>
      <c r="H99" s="84"/>
      <c r="I99" s="150">
        <f>I100+I104</f>
        <v>1053360</v>
      </c>
      <c r="J99" s="150">
        <f>J100+J104</f>
        <v>0</v>
      </c>
      <c r="K99" s="150">
        <f>K100+K104</f>
        <v>1053360</v>
      </c>
      <c r="L99" s="150">
        <f>L100+L104</f>
        <v>265838.98</v>
      </c>
      <c r="M99" s="137">
        <f t="shared" si="2"/>
        <v>25.237238930659984</v>
      </c>
      <c r="N99" s="150">
        <f>N100+N104</f>
        <v>265838.98</v>
      </c>
    </row>
    <row r="100" spans="2:16" s="70" customFormat="1" ht="12.75">
      <c r="B100" s="168" t="s">
        <v>131</v>
      </c>
      <c r="C100" s="80" t="s">
        <v>17</v>
      </c>
      <c r="D100" s="80" t="s">
        <v>132</v>
      </c>
      <c r="E100" s="193"/>
      <c r="F100" s="194"/>
      <c r="G100" s="195"/>
      <c r="H100" s="80"/>
      <c r="I100" s="186">
        <f>I101</f>
        <v>80000</v>
      </c>
      <c r="J100" s="196"/>
      <c r="K100" s="186">
        <f>K101</f>
        <v>80000</v>
      </c>
      <c r="L100" s="150"/>
      <c r="M100" s="137">
        <f t="shared" si="2"/>
        <v>0</v>
      </c>
      <c r="N100" s="150"/>
      <c r="O100" s="66"/>
      <c r="P100" s="66"/>
    </row>
    <row r="101" spans="2:16" s="70" customFormat="1" ht="76.5">
      <c r="B101" s="169" t="s">
        <v>171</v>
      </c>
      <c r="C101" s="62" t="s">
        <v>17</v>
      </c>
      <c r="D101" s="62" t="s">
        <v>132</v>
      </c>
      <c r="E101" s="132" t="s">
        <v>172</v>
      </c>
      <c r="F101" s="133"/>
      <c r="G101" s="134"/>
      <c r="H101" s="62"/>
      <c r="I101" s="188">
        <f>I102</f>
        <v>80000</v>
      </c>
      <c r="J101" s="196"/>
      <c r="K101" s="188">
        <f>K102</f>
        <v>80000</v>
      </c>
      <c r="L101" s="150"/>
      <c r="M101" s="137">
        <f t="shared" si="2"/>
        <v>0</v>
      </c>
      <c r="N101" s="150"/>
      <c r="O101" s="66"/>
      <c r="P101" s="66"/>
    </row>
    <row r="102" spans="2:16" s="70" customFormat="1" ht="12.75">
      <c r="B102" s="170" t="s">
        <v>45</v>
      </c>
      <c r="C102" s="62" t="s">
        <v>17</v>
      </c>
      <c r="D102" s="62" t="s">
        <v>132</v>
      </c>
      <c r="E102" s="132" t="s">
        <v>172</v>
      </c>
      <c r="F102" s="133"/>
      <c r="G102" s="134"/>
      <c r="H102" s="62" t="s">
        <v>46</v>
      </c>
      <c r="I102" s="188">
        <v>80000</v>
      </c>
      <c r="J102" s="196"/>
      <c r="K102" s="188">
        <v>80000</v>
      </c>
      <c r="L102" s="150"/>
      <c r="M102" s="137">
        <f t="shared" si="2"/>
        <v>0</v>
      </c>
      <c r="N102" s="150"/>
      <c r="O102" s="66"/>
      <c r="P102" s="66"/>
    </row>
    <row r="103" spans="2:16" s="70" customFormat="1" ht="12.75">
      <c r="B103" s="169" t="s">
        <v>47</v>
      </c>
      <c r="C103" s="62" t="s">
        <v>17</v>
      </c>
      <c r="D103" s="62" t="s">
        <v>132</v>
      </c>
      <c r="E103" s="132" t="s">
        <v>172</v>
      </c>
      <c r="F103" s="133"/>
      <c r="G103" s="134"/>
      <c r="H103" s="62" t="s">
        <v>48</v>
      </c>
      <c r="I103" s="188">
        <v>80000</v>
      </c>
      <c r="J103" s="196"/>
      <c r="K103" s="188">
        <v>80000</v>
      </c>
      <c r="L103" s="150"/>
      <c r="M103" s="137">
        <f t="shared" si="2"/>
        <v>0</v>
      </c>
      <c r="N103" s="150"/>
      <c r="O103" s="66"/>
      <c r="P103" s="66"/>
    </row>
    <row r="104" spans="2:16" s="70" customFormat="1" ht="12.75">
      <c r="B104" s="79" t="s">
        <v>102</v>
      </c>
      <c r="C104" s="62" t="s">
        <v>17</v>
      </c>
      <c r="D104" s="80" t="s">
        <v>103</v>
      </c>
      <c r="E104" s="85"/>
      <c r="F104" s="85"/>
      <c r="G104" s="85"/>
      <c r="H104" s="81"/>
      <c r="I104" s="18">
        <f>I105+I110</f>
        <v>973360</v>
      </c>
      <c r="J104" s="18">
        <f>J105+J110</f>
        <v>0</v>
      </c>
      <c r="K104" s="18">
        <f>K105+K110</f>
        <v>973360</v>
      </c>
      <c r="L104" s="18">
        <f>L105+L110</f>
        <v>265838.98</v>
      </c>
      <c r="M104" s="137">
        <f t="shared" si="2"/>
        <v>27.31147571299416</v>
      </c>
      <c r="N104" s="18">
        <f>N105+N110</f>
        <v>265838.98</v>
      </c>
      <c r="O104" s="66"/>
      <c r="P104" s="66"/>
    </row>
    <row r="105" spans="2:16" s="70" customFormat="1" ht="25.5">
      <c r="B105" s="86" t="s">
        <v>124</v>
      </c>
      <c r="C105" s="62" t="s">
        <v>17</v>
      </c>
      <c r="D105" s="67" t="s">
        <v>103</v>
      </c>
      <c r="E105" s="67" t="s">
        <v>94</v>
      </c>
      <c r="F105" s="68" t="s">
        <v>24</v>
      </c>
      <c r="G105" s="69" t="s">
        <v>25</v>
      </c>
      <c r="H105" s="87"/>
      <c r="I105" s="151">
        <f>I106</f>
        <v>500000</v>
      </c>
      <c r="J105" s="151">
        <f>J106</f>
        <v>0</v>
      </c>
      <c r="K105" s="151">
        <f>K106</f>
        <v>500000</v>
      </c>
      <c r="L105" s="151">
        <f>L106</f>
        <v>194998.06</v>
      </c>
      <c r="M105" s="137">
        <f t="shared" si="2"/>
        <v>38.999612</v>
      </c>
      <c r="N105" s="151">
        <f>N106</f>
        <v>194998.06</v>
      </c>
      <c r="O105" s="66"/>
      <c r="P105" s="66"/>
    </row>
    <row r="106" spans="2:16" s="70" customFormat="1" ht="51">
      <c r="B106" s="53" t="s">
        <v>125</v>
      </c>
      <c r="C106" s="62" t="s">
        <v>17</v>
      </c>
      <c r="D106" s="67" t="s">
        <v>103</v>
      </c>
      <c r="E106" s="67" t="s">
        <v>94</v>
      </c>
      <c r="F106" s="68" t="s">
        <v>11</v>
      </c>
      <c r="G106" s="69" t="s">
        <v>25</v>
      </c>
      <c r="H106" s="88"/>
      <c r="I106" s="152">
        <f>I107</f>
        <v>500000</v>
      </c>
      <c r="J106" s="18"/>
      <c r="K106" s="152">
        <f aca="true" t="shared" si="3" ref="K106:L108">K107</f>
        <v>500000</v>
      </c>
      <c r="L106" s="152">
        <f t="shared" si="3"/>
        <v>194998.06</v>
      </c>
      <c r="M106" s="137">
        <f t="shared" si="2"/>
        <v>38.999612</v>
      </c>
      <c r="N106" s="152">
        <f>N107</f>
        <v>194998.06</v>
      </c>
      <c r="O106" s="66"/>
      <c r="P106" s="66"/>
    </row>
    <row r="107" spans="2:16" s="70" customFormat="1" ht="63.75">
      <c r="B107" s="89" t="s">
        <v>126</v>
      </c>
      <c r="C107" s="62" t="s">
        <v>17</v>
      </c>
      <c r="D107" s="67" t="s">
        <v>103</v>
      </c>
      <c r="E107" s="67" t="s">
        <v>94</v>
      </c>
      <c r="F107" s="68" t="s">
        <v>11</v>
      </c>
      <c r="G107" s="69" t="s">
        <v>104</v>
      </c>
      <c r="H107" s="90"/>
      <c r="I107" s="152">
        <f>I108</f>
        <v>500000</v>
      </c>
      <c r="J107" s="18"/>
      <c r="K107" s="152">
        <f t="shared" si="3"/>
        <v>500000</v>
      </c>
      <c r="L107" s="152">
        <f t="shared" si="3"/>
        <v>194998.06</v>
      </c>
      <c r="M107" s="137">
        <f t="shared" si="2"/>
        <v>38.999612</v>
      </c>
      <c r="N107" s="152">
        <f>N108</f>
        <v>194998.06</v>
      </c>
      <c r="O107" s="66"/>
      <c r="P107" s="66"/>
    </row>
    <row r="108" spans="2:16" s="70" customFormat="1" ht="25.5">
      <c r="B108" s="91" t="s">
        <v>57</v>
      </c>
      <c r="C108" s="62" t="s">
        <v>17</v>
      </c>
      <c r="D108" s="67" t="s">
        <v>103</v>
      </c>
      <c r="E108" s="67" t="s">
        <v>94</v>
      </c>
      <c r="F108" s="68" t="s">
        <v>11</v>
      </c>
      <c r="G108" s="69" t="s">
        <v>104</v>
      </c>
      <c r="H108" s="62" t="s">
        <v>58</v>
      </c>
      <c r="I108" s="152">
        <f>I109</f>
        <v>500000</v>
      </c>
      <c r="J108" s="18"/>
      <c r="K108" s="152">
        <f t="shared" si="3"/>
        <v>500000</v>
      </c>
      <c r="L108" s="152">
        <f t="shared" si="3"/>
        <v>194998.06</v>
      </c>
      <c r="M108" s="137">
        <f t="shared" si="2"/>
        <v>38.999612</v>
      </c>
      <c r="N108" s="152">
        <f>N109</f>
        <v>194998.06</v>
      </c>
      <c r="O108" s="66"/>
      <c r="P108" s="66"/>
    </row>
    <row r="109" spans="2:16" ht="25.5">
      <c r="B109" s="30" t="s">
        <v>158</v>
      </c>
      <c r="C109" s="62" t="s">
        <v>17</v>
      </c>
      <c r="D109" s="67" t="s">
        <v>103</v>
      </c>
      <c r="E109" s="67" t="s">
        <v>94</v>
      </c>
      <c r="F109" s="68" t="s">
        <v>11</v>
      </c>
      <c r="G109" s="69" t="s">
        <v>104</v>
      </c>
      <c r="H109" s="62" t="s">
        <v>60</v>
      </c>
      <c r="I109" s="152">
        <v>500000</v>
      </c>
      <c r="J109" s="18"/>
      <c r="K109" s="152">
        <v>500000</v>
      </c>
      <c r="L109" s="152">
        <v>194998.06</v>
      </c>
      <c r="M109" s="137">
        <f t="shared" si="2"/>
        <v>38.999612</v>
      </c>
      <c r="N109" s="152">
        <v>194998.06</v>
      </c>
      <c r="O109" s="66"/>
      <c r="P109" s="66"/>
    </row>
    <row r="110" spans="2:16" ht="63.75">
      <c r="B110" s="79" t="s">
        <v>152</v>
      </c>
      <c r="C110" s="62" t="s">
        <v>17</v>
      </c>
      <c r="D110" s="80" t="s">
        <v>103</v>
      </c>
      <c r="E110" s="92" t="s">
        <v>94</v>
      </c>
      <c r="F110" s="93" t="s">
        <v>12</v>
      </c>
      <c r="G110" s="65" t="s">
        <v>25</v>
      </c>
      <c r="H110" s="62"/>
      <c r="I110" s="18">
        <f>I111+I114+I117+I124</f>
        <v>473360</v>
      </c>
      <c r="J110" s="18">
        <f>J111+J114+J117+J124</f>
        <v>0</v>
      </c>
      <c r="K110" s="18">
        <f>K111+K114+K117+K124</f>
        <v>473360</v>
      </c>
      <c r="L110" s="18">
        <f>L111+L114+L117+L124</f>
        <v>70840.92</v>
      </c>
      <c r="M110" s="137">
        <f t="shared" si="2"/>
        <v>14.965548419807334</v>
      </c>
      <c r="N110" s="18">
        <f>N111+N114+N117+N124</f>
        <v>70840.92</v>
      </c>
      <c r="O110" s="70"/>
      <c r="P110" s="70"/>
    </row>
    <row r="111" spans="2:16" ht="89.25">
      <c r="B111" s="162" t="s">
        <v>173</v>
      </c>
      <c r="C111" s="62" t="s">
        <v>17</v>
      </c>
      <c r="D111" s="62" t="s">
        <v>103</v>
      </c>
      <c r="E111" s="92" t="s">
        <v>94</v>
      </c>
      <c r="F111" s="93" t="s">
        <v>12</v>
      </c>
      <c r="G111" s="69" t="s">
        <v>105</v>
      </c>
      <c r="H111" s="62"/>
      <c r="I111" s="29">
        <v>128000</v>
      </c>
      <c r="J111" s="29"/>
      <c r="K111" s="29">
        <v>128000</v>
      </c>
      <c r="L111" s="29"/>
      <c r="M111" s="137">
        <f t="shared" si="2"/>
        <v>0</v>
      </c>
      <c r="N111" s="29"/>
      <c r="O111" s="70"/>
      <c r="P111" s="70"/>
    </row>
    <row r="112" spans="2:16" ht="25.5">
      <c r="B112" s="30" t="s">
        <v>57</v>
      </c>
      <c r="C112" s="62" t="s">
        <v>17</v>
      </c>
      <c r="D112" s="62" t="s">
        <v>103</v>
      </c>
      <c r="E112" s="67" t="s">
        <v>94</v>
      </c>
      <c r="F112" s="68" t="s">
        <v>12</v>
      </c>
      <c r="G112" s="69" t="s">
        <v>105</v>
      </c>
      <c r="H112" s="62" t="s">
        <v>58</v>
      </c>
      <c r="I112" s="29">
        <v>128000</v>
      </c>
      <c r="J112" s="29"/>
      <c r="K112" s="29">
        <v>128000</v>
      </c>
      <c r="L112" s="29"/>
      <c r="M112" s="137">
        <f t="shared" si="2"/>
        <v>0</v>
      </c>
      <c r="N112" s="29"/>
      <c r="O112" s="70"/>
      <c r="P112" s="70"/>
    </row>
    <row r="113" spans="2:16" ht="25.5">
      <c r="B113" s="162" t="s">
        <v>158</v>
      </c>
      <c r="C113" s="62" t="s">
        <v>17</v>
      </c>
      <c r="D113" s="62" t="s">
        <v>103</v>
      </c>
      <c r="E113" s="63" t="s">
        <v>94</v>
      </c>
      <c r="F113" s="64" t="s">
        <v>12</v>
      </c>
      <c r="G113" s="65" t="s">
        <v>105</v>
      </c>
      <c r="H113" s="62" t="s">
        <v>60</v>
      </c>
      <c r="I113" s="29">
        <v>128000</v>
      </c>
      <c r="J113" s="29"/>
      <c r="K113" s="29">
        <v>128000</v>
      </c>
      <c r="L113" s="29"/>
      <c r="M113" s="137">
        <f t="shared" si="2"/>
        <v>0</v>
      </c>
      <c r="N113" s="29"/>
      <c r="O113" s="70"/>
      <c r="P113" s="70"/>
    </row>
    <row r="114" spans="2:16" ht="76.5" customHeight="1" hidden="1">
      <c r="B114" s="162" t="s">
        <v>127</v>
      </c>
      <c r="C114" s="62"/>
      <c r="D114" s="62" t="s">
        <v>103</v>
      </c>
      <c r="E114" s="67" t="s">
        <v>94</v>
      </c>
      <c r="F114" s="68" t="s">
        <v>12</v>
      </c>
      <c r="G114" s="69" t="s">
        <v>106</v>
      </c>
      <c r="H114" s="62"/>
      <c r="I114" s="29">
        <v>40000</v>
      </c>
      <c r="J114" s="29"/>
      <c r="K114" s="29">
        <v>40000</v>
      </c>
      <c r="L114" s="29"/>
      <c r="M114" s="137">
        <f t="shared" si="2"/>
        <v>0</v>
      </c>
      <c r="N114" s="29"/>
      <c r="O114" s="70"/>
      <c r="P114" s="70"/>
    </row>
    <row r="115" spans="2:16" ht="25.5">
      <c r="B115" s="30" t="s">
        <v>57</v>
      </c>
      <c r="C115" s="62"/>
      <c r="D115" s="62" t="s">
        <v>103</v>
      </c>
      <c r="E115" s="94" t="s">
        <v>94</v>
      </c>
      <c r="F115" s="95" t="s">
        <v>12</v>
      </c>
      <c r="G115" s="96" t="s">
        <v>106</v>
      </c>
      <c r="H115" s="62" t="s">
        <v>58</v>
      </c>
      <c r="I115" s="29">
        <v>40000</v>
      </c>
      <c r="J115" s="29"/>
      <c r="K115" s="29">
        <v>40000</v>
      </c>
      <c r="L115" s="29"/>
      <c r="M115" s="137">
        <f t="shared" si="2"/>
        <v>0</v>
      </c>
      <c r="N115" s="29"/>
      <c r="O115" s="70"/>
      <c r="P115" s="70"/>
    </row>
    <row r="116" spans="2:16" ht="25.5">
      <c r="B116" s="162" t="s">
        <v>158</v>
      </c>
      <c r="C116" s="62"/>
      <c r="D116" s="62" t="s">
        <v>103</v>
      </c>
      <c r="E116" s="94" t="s">
        <v>94</v>
      </c>
      <c r="F116" s="95" t="s">
        <v>12</v>
      </c>
      <c r="G116" s="96" t="s">
        <v>106</v>
      </c>
      <c r="H116" s="62" t="s">
        <v>60</v>
      </c>
      <c r="I116" s="161">
        <v>40000</v>
      </c>
      <c r="J116" s="161"/>
      <c r="K116" s="161">
        <v>40000</v>
      </c>
      <c r="L116" s="161"/>
      <c r="M116" s="137">
        <f t="shared" si="2"/>
        <v>0</v>
      </c>
      <c r="N116" s="161"/>
      <c r="O116" s="70"/>
      <c r="P116" s="70"/>
    </row>
    <row r="117" spans="2:16" ht="76.5">
      <c r="B117" s="162" t="s">
        <v>128</v>
      </c>
      <c r="C117" s="62"/>
      <c r="D117" s="62" t="s">
        <v>103</v>
      </c>
      <c r="E117" s="97" t="s">
        <v>94</v>
      </c>
      <c r="F117" s="98" t="s">
        <v>12</v>
      </c>
      <c r="G117" s="99" t="s">
        <v>107</v>
      </c>
      <c r="H117" s="62"/>
      <c r="I117" s="18">
        <f>I118+I122</f>
        <v>290000</v>
      </c>
      <c r="J117" s="29"/>
      <c r="K117" s="18">
        <f>K118+K122</f>
        <v>290000</v>
      </c>
      <c r="L117" s="18">
        <f>L118+L122</f>
        <v>70840.92</v>
      </c>
      <c r="M117" s="137">
        <f t="shared" si="2"/>
        <v>24.427903448275863</v>
      </c>
      <c r="N117" s="18">
        <f>N118+N122</f>
        <v>70840.92</v>
      </c>
      <c r="O117" s="70"/>
      <c r="P117" s="70"/>
    </row>
    <row r="118" spans="2:16" ht="63.75">
      <c r="B118" s="30" t="s">
        <v>29</v>
      </c>
      <c r="C118" s="62"/>
      <c r="D118" s="62" t="s">
        <v>103</v>
      </c>
      <c r="E118" s="67" t="s">
        <v>94</v>
      </c>
      <c r="F118" s="68" t="s">
        <v>12</v>
      </c>
      <c r="G118" s="69" t="s">
        <v>107</v>
      </c>
      <c r="H118" s="62" t="s">
        <v>30</v>
      </c>
      <c r="I118" s="29">
        <v>40000</v>
      </c>
      <c r="J118" s="29"/>
      <c r="K118" s="29">
        <v>40000</v>
      </c>
      <c r="L118" s="29">
        <f>L119</f>
        <v>11440.92</v>
      </c>
      <c r="M118" s="137">
        <f t="shared" si="2"/>
        <v>28.602300000000003</v>
      </c>
      <c r="N118" s="29">
        <f>N119</f>
        <v>11440.92</v>
      </c>
      <c r="O118" s="70"/>
      <c r="P118" s="70"/>
    </row>
    <row r="119" spans="2:16" ht="25.5">
      <c r="B119" s="162" t="s">
        <v>31</v>
      </c>
      <c r="C119" s="62"/>
      <c r="D119" s="62" t="s">
        <v>103</v>
      </c>
      <c r="E119" s="63" t="s">
        <v>94</v>
      </c>
      <c r="F119" s="64" t="s">
        <v>12</v>
      </c>
      <c r="G119" s="65" t="s">
        <v>107</v>
      </c>
      <c r="H119" s="62" t="s">
        <v>32</v>
      </c>
      <c r="I119" s="29">
        <v>40000</v>
      </c>
      <c r="J119" s="29"/>
      <c r="K119" s="29">
        <v>40000</v>
      </c>
      <c r="L119" s="29">
        <v>11440.92</v>
      </c>
      <c r="M119" s="137">
        <f t="shared" si="2"/>
        <v>28.602300000000003</v>
      </c>
      <c r="N119" s="29">
        <v>11440.92</v>
      </c>
      <c r="O119" s="70"/>
      <c r="P119" s="70"/>
    </row>
    <row r="120" spans="2:14" ht="25.5">
      <c r="B120" s="30" t="s">
        <v>57</v>
      </c>
      <c r="C120" s="62"/>
      <c r="D120" s="62" t="s">
        <v>103</v>
      </c>
      <c r="E120" s="67" t="s">
        <v>94</v>
      </c>
      <c r="F120" s="68" t="s">
        <v>12</v>
      </c>
      <c r="G120" s="69" t="s">
        <v>107</v>
      </c>
      <c r="H120" s="100" t="s">
        <v>58</v>
      </c>
      <c r="I120" s="154">
        <v>250000</v>
      </c>
      <c r="J120" s="153"/>
      <c r="K120" s="160">
        <v>250000</v>
      </c>
      <c r="L120" s="160">
        <f>L121</f>
        <v>59400</v>
      </c>
      <c r="M120" s="137">
        <f t="shared" si="2"/>
        <v>23.76</v>
      </c>
      <c r="N120" s="154">
        <f>N121</f>
        <v>0</v>
      </c>
    </row>
    <row r="121" spans="2:14" ht="25.5">
      <c r="B121" s="30" t="s">
        <v>59</v>
      </c>
      <c r="C121" s="62"/>
      <c r="D121" s="62" t="s">
        <v>103</v>
      </c>
      <c r="E121" s="63" t="s">
        <v>94</v>
      </c>
      <c r="F121" s="64" t="s">
        <v>12</v>
      </c>
      <c r="G121" s="65" t="s">
        <v>107</v>
      </c>
      <c r="H121" s="62" t="s">
        <v>60</v>
      </c>
      <c r="I121" s="153">
        <v>250000</v>
      </c>
      <c r="J121" s="153"/>
      <c r="K121" s="161">
        <v>250000</v>
      </c>
      <c r="L121" s="161">
        <f>L122</f>
        <v>59400</v>
      </c>
      <c r="M121" s="137">
        <f t="shared" si="2"/>
        <v>23.76</v>
      </c>
      <c r="N121" s="153">
        <f>N124</f>
        <v>0</v>
      </c>
    </row>
    <row r="122" spans="2:14" ht="24.75" customHeight="1">
      <c r="B122" s="30" t="s">
        <v>57</v>
      </c>
      <c r="C122" s="62"/>
      <c r="D122" s="62" t="s">
        <v>103</v>
      </c>
      <c r="E122" s="67" t="s">
        <v>94</v>
      </c>
      <c r="F122" s="68" t="s">
        <v>12</v>
      </c>
      <c r="G122" s="69" t="s">
        <v>107</v>
      </c>
      <c r="H122" s="62" t="s">
        <v>58</v>
      </c>
      <c r="I122" s="161">
        <f>I123</f>
        <v>250000</v>
      </c>
      <c r="J122" s="161"/>
      <c r="K122" s="161">
        <f>K123</f>
        <v>250000</v>
      </c>
      <c r="L122" s="161">
        <f>L123</f>
        <v>59400</v>
      </c>
      <c r="M122" s="137">
        <f t="shared" si="2"/>
        <v>23.76</v>
      </c>
      <c r="N122" s="161">
        <f>N123</f>
        <v>59400</v>
      </c>
    </row>
    <row r="123" spans="2:14" ht="25.5">
      <c r="B123" s="162" t="s">
        <v>158</v>
      </c>
      <c r="C123" s="62"/>
      <c r="D123" s="62" t="s">
        <v>103</v>
      </c>
      <c r="E123" s="63" t="s">
        <v>94</v>
      </c>
      <c r="F123" s="64" t="s">
        <v>12</v>
      </c>
      <c r="G123" s="65" t="s">
        <v>107</v>
      </c>
      <c r="H123" s="62" t="s">
        <v>60</v>
      </c>
      <c r="I123" s="161">
        <v>250000</v>
      </c>
      <c r="J123" s="161"/>
      <c r="K123" s="161">
        <v>250000</v>
      </c>
      <c r="L123" s="161">
        <v>59400</v>
      </c>
      <c r="M123" s="137">
        <f t="shared" si="2"/>
        <v>23.76</v>
      </c>
      <c r="N123" s="161">
        <v>59400</v>
      </c>
    </row>
    <row r="124" spans="2:16" s="19" customFormat="1" ht="102.75" customHeight="1">
      <c r="B124" s="162" t="s">
        <v>129</v>
      </c>
      <c r="C124" s="80" t="s">
        <v>17</v>
      </c>
      <c r="D124" s="62" t="s">
        <v>103</v>
      </c>
      <c r="E124" s="67" t="s">
        <v>94</v>
      </c>
      <c r="F124" s="68" t="s">
        <v>12</v>
      </c>
      <c r="G124" s="69" t="s">
        <v>108</v>
      </c>
      <c r="H124" s="62"/>
      <c r="I124" s="18">
        <v>15360</v>
      </c>
      <c r="J124" s="29"/>
      <c r="K124" s="18">
        <v>15360</v>
      </c>
      <c r="L124" s="18">
        <f>L125</f>
        <v>0</v>
      </c>
      <c r="M124" s="137">
        <f t="shared" si="2"/>
        <v>0</v>
      </c>
      <c r="N124" s="18">
        <f>N125</f>
        <v>0</v>
      </c>
      <c r="O124"/>
      <c r="P124"/>
    </row>
    <row r="125" spans="2:14" ht="27" customHeight="1">
      <c r="B125" s="30" t="s">
        <v>57</v>
      </c>
      <c r="C125" s="62" t="s">
        <v>17</v>
      </c>
      <c r="D125" s="62" t="s">
        <v>103</v>
      </c>
      <c r="E125" s="63" t="s">
        <v>94</v>
      </c>
      <c r="F125" s="64" t="s">
        <v>12</v>
      </c>
      <c r="G125" s="65" t="s">
        <v>108</v>
      </c>
      <c r="H125" s="62" t="s">
        <v>58</v>
      </c>
      <c r="I125" s="29">
        <v>15360</v>
      </c>
      <c r="J125" s="29"/>
      <c r="K125" s="29">
        <v>15360</v>
      </c>
      <c r="L125" s="29">
        <f>L126</f>
        <v>0</v>
      </c>
      <c r="M125" s="137">
        <f t="shared" si="2"/>
        <v>0</v>
      </c>
      <c r="N125" s="29">
        <f>N126</f>
        <v>0</v>
      </c>
    </row>
    <row r="126" spans="2:14" ht="25.5">
      <c r="B126" s="162" t="s">
        <v>158</v>
      </c>
      <c r="C126" s="62" t="s">
        <v>17</v>
      </c>
      <c r="D126" s="62" t="s">
        <v>103</v>
      </c>
      <c r="E126" s="67" t="s">
        <v>94</v>
      </c>
      <c r="F126" s="68" t="s">
        <v>12</v>
      </c>
      <c r="G126" s="69" t="s">
        <v>108</v>
      </c>
      <c r="H126" s="62" t="s">
        <v>60</v>
      </c>
      <c r="I126" s="29">
        <v>15360</v>
      </c>
      <c r="J126" s="29"/>
      <c r="K126" s="29">
        <v>15360</v>
      </c>
      <c r="L126" s="29">
        <v>0</v>
      </c>
      <c r="M126" s="137">
        <f t="shared" si="2"/>
        <v>0</v>
      </c>
      <c r="N126" s="29">
        <v>0</v>
      </c>
    </row>
    <row r="127" spans="2:16" s="70" customFormat="1" ht="12.75">
      <c r="B127" s="79" t="s">
        <v>109</v>
      </c>
      <c r="C127" s="62" t="s">
        <v>17</v>
      </c>
      <c r="D127" s="80" t="s">
        <v>110</v>
      </c>
      <c r="E127" s="81"/>
      <c r="F127" s="82"/>
      <c r="G127" s="83"/>
      <c r="H127" s="80"/>
      <c r="I127" s="18">
        <v>12000</v>
      </c>
      <c r="J127" s="18">
        <f>J128</f>
        <v>0</v>
      </c>
      <c r="K127" s="18">
        <v>12000</v>
      </c>
      <c r="L127" s="18">
        <f aca="true" t="shared" si="4" ref="L127:L132">L128</f>
        <v>2000</v>
      </c>
      <c r="M127" s="137">
        <f t="shared" si="2"/>
        <v>16.666666666666664</v>
      </c>
      <c r="N127" s="18">
        <f aca="true" t="shared" si="5" ref="N127:N132">N128</f>
        <v>2000</v>
      </c>
      <c r="O127"/>
      <c r="P127"/>
    </row>
    <row r="128" spans="2:16" s="70" customFormat="1" ht="12.75">
      <c r="B128" s="79" t="s">
        <v>111</v>
      </c>
      <c r="C128" s="62" t="s">
        <v>17</v>
      </c>
      <c r="D128" s="80" t="s">
        <v>112</v>
      </c>
      <c r="E128" s="81"/>
      <c r="F128" s="82"/>
      <c r="G128" s="83"/>
      <c r="H128" s="80"/>
      <c r="I128" s="18">
        <v>12000</v>
      </c>
      <c r="J128" s="18"/>
      <c r="K128" s="18">
        <v>12000</v>
      </c>
      <c r="L128" s="18">
        <f t="shared" si="4"/>
        <v>2000</v>
      </c>
      <c r="M128" s="137">
        <f t="shared" si="2"/>
        <v>16.666666666666664</v>
      </c>
      <c r="N128" s="18">
        <f t="shared" si="5"/>
        <v>2000</v>
      </c>
      <c r="O128"/>
      <c r="P128"/>
    </row>
    <row r="129" spans="2:16" s="70" customFormat="1" ht="38.25">
      <c r="B129" s="30" t="s">
        <v>136</v>
      </c>
      <c r="C129" s="62" t="s">
        <v>17</v>
      </c>
      <c r="D129" s="62" t="s">
        <v>112</v>
      </c>
      <c r="E129" s="67" t="s">
        <v>42</v>
      </c>
      <c r="F129" s="68" t="s">
        <v>24</v>
      </c>
      <c r="G129" s="69" t="s">
        <v>25</v>
      </c>
      <c r="H129" s="62"/>
      <c r="I129" s="29">
        <v>12000</v>
      </c>
      <c r="J129" s="29"/>
      <c r="K129" s="29">
        <v>12000</v>
      </c>
      <c r="L129" s="29">
        <f t="shared" si="4"/>
        <v>2000</v>
      </c>
      <c r="M129" s="137">
        <f t="shared" si="2"/>
        <v>16.666666666666664</v>
      </c>
      <c r="N129" s="29">
        <f t="shared" si="5"/>
        <v>2000</v>
      </c>
      <c r="O129"/>
      <c r="P129"/>
    </row>
    <row r="130" spans="2:16" s="66" customFormat="1" ht="51">
      <c r="B130" s="30" t="s">
        <v>146</v>
      </c>
      <c r="C130" s="80" t="s">
        <v>17</v>
      </c>
      <c r="D130" s="62" t="s">
        <v>112</v>
      </c>
      <c r="E130" s="67" t="s">
        <v>42</v>
      </c>
      <c r="F130" s="68" t="s">
        <v>43</v>
      </c>
      <c r="G130" s="69" t="s">
        <v>25</v>
      </c>
      <c r="H130" s="62"/>
      <c r="I130" s="29">
        <v>12000</v>
      </c>
      <c r="J130" s="29"/>
      <c r="K130" s="29">
        <v>12000</v>
      </c>
      <c r="L130" s="29">
        <f t="shared" si="4"/>
        <v>2000</v>
      </c>
      <c r="M130" s="137">
        <f t="shared" si="2"/>
        <v>16.666666666666664</v>
      </c>
      <c r="N130" s="29">
        <f t="shared" si="5"/>
        <v>2000</v>
      </c>
      <c r="O130"/>
      <c r="P130"/>
    </row>
    <row r="131" spans="2:16" s="66" customFormat="1" ht="63.75">
      <c r="B131" s="30" t="s">
        <v>174</v>
      </c>
      <c r="C131" s="80" t="s">
        <v>17</v>
      </c>
      <c r="D131" s="62" t="s">
        <v>112</v>
      </c>
      <c r="E131" s="67" t="s">
        <v>42</v>
      </c>
      <c r="F131" s="68" t="s">
        <v>43</v>
      </c>
      <c r="G131" s="69" t="s">
        <v>113</v>
      </c>
      <c r="H131" s="62"/>
      <c r="I131" s="29">
        <v>12000</v>
      </c>
      <c r="J131" s="29"/>
      <c r="K131" s="29">
        <v>12000</v>
      </c>
      <c r="L131" s="29">
        <f t="shared" si="4"/>
        <v>2000</v>
      </c>
      <c r="M131" s="137">
        <f t="shared" si="2"/>
        <v>16.666666666666664</v>
      </c>
      <c r="N131" s="29">
        <f t="shared" si="5"/>
        <v>2000</v>
      </c>
      <c r="O131"/>
      <c r="P131"/>
    </row>
    <row r="132" spans="2:16" s="70" customFormat="1" ht="12.75">
      <c r="B132" s="30" t="s">
        <v>175</v>
      </c>
      <c r="C132" s="62" t="s">
        <v>17</v>
      </c>
      <c r="D132" s="62" t="s">
        <v>112</v>
      </c>
      <c r="E132" s="67" t="s">
        <v>42</v>
      </c>
      <c r="F132" s="68" t="s">
        <v>43</v>
      </c>
      <c r="G132" s="69" t="s">
        <v>113</v>
      </c>
      <c r="H132" s="62" t="s">
        <v>115</v>
      </c>
      <c r="I132" s="29">
        <v>12000</v>
      </c>
      <c r="J132" s="29"/>
      <c r="K132" s="29">
        <v>12000</v>
      </c>
      <c r="L132" s="29">
        <f t="shared" si="4"/>
        <v>2000</v>
      </c>
      <c r="M132" s="137">
        <f t="shared" si="2"/>
        <v>16.666666666666664</v>
      </c>
      <c r="N132" s="29">
        <f t="shared" si="5"/>
        <v>2000</v>
      </c>
      <c r="O132"/>
      <c r="P132"/>
    </row>
    <row r="133" spans="2:16" s="70" customFormat="1" ht="12.75" customHeight="1">
      <c r="B133" s="30" t="s">
        <v>116</v>
      </c>
      <c r="C133" s="62" t="s">
        <v>17</v>
      </c>
      <c r="D133" s="62" t="s">
        <v>112</v>
      </c>
      <c r="E133" s="67" t="s">
        <v>42</v>
      </c>
      <c r="F133" s="68" t="s">
        <v>43</v>
      </c>
      <c r="G133" s="69" t="s">
        <v>113</v>
      </c>
      <c r="H133" s="62" t="s">
        <v>117</v>
      </c>
      <c r="I133" s="29">
        <v>12000</v>
      </c>
      <c r="J133" s="18" t="e">
        <f>#REF!</f>
        <v>#REF!</v>
      </c>
      <c r="K133" s="29">
        <v>12000</v>
      </c>
      <c r="L133" s="29">
        <v>2000</v>
      </c>
      <c r="M133" s="137">
        <f t="shared" si="2"/>
        <v>16.666666666666664</v>
      </c>
      <c r="N133" s="29">
        <v>2000</v>
      </c>
      <c r="O133"/>
      <c r="P133"/>
    </row>
    <row r="134" spans="2:14" s="70" customFormat="1" ht="12.75">
      <c r="B134" s="122"/>
      <c r="C134" s="62" t="s">
        <v>17</v>
      </c>
      <c r="D134" s="122"/>
      <c r="E134" s="123"/>
      <c r="F134" s="124"/>
      <c r="G134" s="125"/>
      <c r="H134" s="122"/>
      <c r="I134" s="18">
        <f>I10</f>
        <v>7589436.08</v>
      </c>
      <c r="J134" s="18" t="e">
        <f>J10</f>
        <v>#REF!</v>
      </c>
      <c r="K134" s="18">
        <f>K10</f>
        <v>7589436.08</v>
      </c>
      <c r="L134" s="18"/>
      <c r="M134" s="137">
        <f t="shared" si="2"/>
        <v>0</v>
      </c>
      <c r="N134" s="18"/>
    </row>
    <row r="135" spans="3:14" s="70" customFormat="1" ht="12.75" hidden="1">
      <c r="C135" s="62" t="s">
        <v>17</v>
      </c>
      <c r="D135" s="62" t="s">
        <v>99</v>
      </c>
      <c r="E135" s="67"/>
      <c r="F135" s="68"/>
      <c r="G135" s="69"/>
      <c r="H135" s="62"/>
      <c r="I135" s="153">
        <f aca="true" t="shared" si="6" ref="I135:N135">I136</f>
        <v>201900</v>
      </c>
      <c r="J135" s="153">
        <f t="shared" si="6"/>
        <v>200000</v>
      </c>
      <c r="K135" s="153">
        <f t="shared" si="6"/>
        <v>201900</v>
      </c>
      <c r="L135" s="153">
        <f t="shared" si="6"/>
        <v>0</v>
      </c>
      <c r="M135" s="137">
        <f t="shared" si="2"/>
        <v>0</v>
      </c>
      <c r="N135" s="153">
        <f t="shared" si="6"/>
        <v>0</v>
      </c>
    </row>
    <row r="136" spans="2:14" s="70" customFormat="1" ht="12.75" hidden="1">
      <c r="B136" s="30" t="s">
        <v>100</v>
      </c>
      <c r="C136" s="62" t="s">
        <v>17</v>
      </c>
      <c r="D136" s="62" t="s">
        <v>99</v>
      </c>
      <c r="E136" s="63"/>
      <c r="F136" s="64"/>
      <c r="G136" s="65"/>
      <c r="H136" s="62"/>
      <c r="I136" s="18">
        <f>I141</f>
        <v>201900</v>
      </c>
      <c r="J136" s="29">
        <f>J141</f>
        <v>200000</v>
      </c>
      <c r="K136" s="18">
        <f>K141</f>
        <v>201900</v>
      </c>
      <c r="L136" s="18">
        <f>L141</f>
        <v>0</v>
      </c>
      <c r="M136" s="137">
        <f t="shared" si="2"/>
        <v>0</v>
      </c>
      <c r="N136" s="18">
        <f>N141</f>
        <v>0</v>
      </c>
    </row>
    <row r="137" spans="2:14" s="70" customFormat="1" ht="25.5">
      <c r="B137" s="30" t="s">
        <v>124</v>
      </c>
      <c r="C137" s="62" t="s">
        <v>17</v>
      </c>
      <c r="D137" s="62" t="s">
        <v>99</v>
      </c>
      <c r="E137" s="67" t="s">
        <v>94</v>
      </c>
      <c r="F137" s="68" t="s">
        <v>24</v>
      </c>
      <c r="G137" s="69" t="s">
        <v>25</v>
      </c>
      <c r="H137" s="62"/>
      <c r="I137" s="29">
        <f>I138</f>
        <v>201900</v>
      </c>
      <c r="J137" s="29"/>
      <c r="K137" s="29">
        <f aca="true" t="shared" si="7" ref="K137:L140">K138</f>
        <v>201900</v>
      </c>
      <c r="L137" s="29">
        <f t="shared" si="7"/>
        <v>0</v>
      </c>
      <c r="M137" s="137">
        <f t="shared" si="2"/>
        <v>0</v>
      </c>
      <c r="N137" s="29">
        <f>N138</f>
        <v>0</v>
      </c>
    </row>
    <row r="138" spans="2:14" s="70" customFormat="1" ht="63.75">
      <c r="B138" s="30" t="s">
        <v>152</v>
      </c>
      <c r="C138" s="62" t="s">
        <v>17</v>
      </c>
      <c r="D138" s="62" t="s">
        <v>99</v>
      </c>
      <c r="E138" s="63" t="s">
        <v>94</v>
      </c>
      <c r="F138" s="64" t="s">
        <v>12</v>
      </c>
      <c r="G138" s="65" t="s">
        <v>25</v>
      </c>
      <c r="H138" s="62"/>
      <c r="I138" s="29">
        <f>I139</f>
        <v>201900</v>
      </c>
      <c r="J138" s="29"/>
      <c r="K138" s="29">
        <f t="shared" si="7"/>
        <v>201900</v>
      </c>
      <c r="L138" s="29">
        <f t="shared" si="7"/>
        <v>0</v>
      </c>
      <c r="M138" s="137">
        <f t="shared" si="2"/>
        <v>0</v>
      </c>
      <c r="N138" s="29">
        <f>N139</f>
        <v>0</v>
      </c>
    </row>
    <row r="139" spans="2:16" s="66" customFormat="1" ht="76.5">
      <c r="B139" s="30" t="s">
        <v>141</v>
      </c>
      <c r="C139" s="80"/>
      <c r="D139" s="62" t="s">
        <v>99</v>
      </c>
      <c r="E139" s="67" t="s">
        <v>94</v>
      </c>
      <c r="F139" s="68" t="s">
        <v>12</v>
      </c>
      <c r="G139" s="69" t="s">
        <v>101</v>
      </c>
      <c r="H139" s="62"/>
      <c r="I139" s="29">
        <f>I140</f>
        <v>201900</v>
      </c>
      <c r="J139" s="29"/>
      <c r="K139" s="29">
        <f t="shared" si="7"/>
        <v>201900</v>
      </c>
      <c r="L139" s="29">
        <f t="shared" si="7"/>
        <v>0</v>
      </c>
      <c r="M139" s="137">
        <f aca="true" t="shared" si="8" ref="M139:M189">L139/K139*100</f>
        <v>0</v>
      </c>
      <c r="N139" s="29">
        <f>N140</f>
        <v>0</v>
      </c>
      <c r="O139" s="70"/>
      <c r="P139" s="70"/>
    </row>
    <row r="140" spans="2:14" s="70" customFormat="1" ht="25.5">
      <c r="B140" s="30" t="s">
        <v>57</v>
      </c>
      <c r="C140" s="62"/>
      <c r="D140" s="62" t="s">
        <v>99</v>
      </c>
      <c r="E140" s="63" t="s">
        <v>94</v>
      </c>
      <c r="F140" s="64" t="s">
        <v>12</v>
      </c>
      <c r="G140" s="65" t="s">
        <v>101</v>
      </c>
      <c r="H140" s="62" t="s">
        <v>58</v>
      </c>
      <c r="I140" s="29">
        <f>I141</f>
        <v>201900</v>
      </c>
      <c r="J140" s="29"/>
      <c r="K140" s="29">
        <f t="shared" si="7"/>
        <v>201900</v>
      </c>
      <c r="L140" s="29">
        <f t="shared" si="7"/>
        <v>0</v>
      </c>
      <c r="M140" s="137">
        <f t="shared" si="8"/>
        <v>0</v>
      </c>
      <c r="N140" s="29">
        <f>N141</f>
        <v>0</v>
      </c>
    </row>
    <row r="141" spans="2:14" s="70" customFormat="1" ht="25.5">
      <c r="B141" s="30" t="s">
        <v>59</v>
      </c>
      <c r="C141" s="62"/>
      <c r="D141" s="62" t="s">
        <v>99</v>
      </c>
      <c r="E141" s="67" t="s">
        <v>94</v>
      </c>
      <c r="F141" s="68" t="s">
        <v>12</v>
      </c>
      <c r="G141" s="69" t="s">
        <v>101</v>
      </c>
      <c r="H141" s="62" t="s">
        <v>60</v>
      </c>
      <c r="I141" s="29">
        <v>201900</v>
      </c>
      <c r="J141" s="29">
        <v>200000</v>
      </c>
      <c r="K141" s="29">
        <v>201900</v>
      </c>
      <c r="L141" s="29">
        <v>0</v>
      </c>
      <c r="M141" s="137">
        <f t="shared" si="8"/>
        <v>0</v>
      </c>
      <c r="N141" s="29">
        <v>0</v>
      </c>
    </row>
    <row r="142" spans="2:16" s="70" customFormat="1" ht="12.75">
      <c r="B142" s="79" t="s">
        <v>131</v>
      </c>
      <c r="C142" s="62"/>
      <c r="D142" s="80" t="s">
        <v>132</v>
      </c>
      <c r="E142" s="81"/>
      <c r="F142" s="82"/>
      <c r="G142" s="83"/>
      <c r="H142" s="80"/>
      <c r="I142" s="18">
        <f>I143+I147</f>
        <v>1361400</v>
      </c>
      <c r="J142" s="18">
        <f>J143+J147</f>
        <v>0</v>
      </c>
      <c r="K142" s="18">
        <f>K143+K147</f>
        <v>1361400</v>
      </c>
      <c r="L142" s="18">
        <f>L143+L147</f>
        <v>1062014.15</v>
      </c>
      <c r="M142" s="137">
        <f t="shared" si="8"/>
        <v>78.0089723813721</v>
      </c>
      <c r="N142" s="18">
        <f>N143+N147</f>
        <v>1062014.15</v>
      </c>
      <c r="O142" s="66"/>
      <c r="P142" s="66"/>
    </row>
    <row r="143" spans="2:16" s="66" customFormat="1" ht="89.25">
      <c r="B143" s="24" t="s">
        <v>153</v>
      </c>
      <c r="C143" s="80" t="s">
        <v>17</v>
      </c>
      <c r="D143" s="62" t="s">
        <v>132</v>
      </c>
      <c r="E143" s="67" t="s">
        <v>42</v>
      </c>
      <c r="F143" s="68" t="s">
        <v>43</v>
      </c>
      <c r="G143" s="69" t="s">
        <v>148</v>
      </c>
      <c r="H143" s="62"/>
      <c r="I143" s="29">
        <f>I144</f>
        <v>99800</v>
      </c>
      <c r="J143" s="29"/>
      <c r="K143" s="29">
        <f>K144</f>
        <v>99800</v>
      </c>
      <c r="L143" s="29"/>
      <c r="M143" s="137">
        <f t="shared" si="8"/>
        <v>0</v>
      </c>
      <c r="N143" s="29"/>
      <c r="O143" s="155"/>
      <c r="P143" s="155"/>
    </row>
    <row r="144" spans="2:16" s="19" customFormat="1" ht="12.75" customHeight="1" hidden="1">
      <c r="B144" s="24" t="s">
        <v>142</v>
      </c>
      <c r="C144" s="107"/>
      <c r="D144" s="62" t="s">
        <v>132</v>
      </c>
      <c r="E144" s="67" t="s">
        <v>42</v>
      </c>
      <c r="F144" s="68" t="s">
        <v>43</v>
      </c>
      <c r="G144" s="69" t="s">
        <v>148</v>
      </c>
      <c r="H144" s="62" t="s">
        <v>46</v>
      </c>
      <c r="I144" s="29">
        <f>I146</f>
        <v>99800</v>
      </c>
      <c r="J144" s="29"/>
      <c r="K144" s="29">
        <f>K146</f>
        <v>99800</v>
      </c>
      <c r="L144" s="29"/>
      <c r="M144" s="137">
        <f t="shared" si="8"/>
        <v>0</v>
      </c>
      <c r="N144" s="29"/>
      <c r="O144" s="155"/>
      <c r="P144" s="155"/>
    </row>
    <row r="145" spans="2:16" s="19" customFormat="1" ht="12.75" customHeight="1">
      <c r="B145" s="24" t="s">
        <v>45</v>
      </c>
      <c r="C145" s="62" t="s">
        <v>17</v>
      </c>
      <c r="D145" s="62" t="s">
        <v>132</v>
      </c>
      <c r="E145" s="67" t="s">
        <v>42</v>
      </c>
      <c r="F145" s="68" t="s">
        <v>43</v>
      </c>
      <c r="G145" s="69" t="s">
        <v>148</v>
      </c>
      <c r="H145" s="62" t="s">
        <v>46</v>
      </c>
      <c r="I145" s="29">
        <v>99800</v>
      </c>
      <c r="J145" s="29"/>
      <c r="K145" s="29">
        <v>99800</v>
      </c>
      <c r="L145" s="29"/>
      <c r="M145" s="137">
        <f t="shared" si="8"/>
        <v>0</v>
      </c>
      <c r="N145" s="29"/>
      <c r="O145" s="155"/>
      <c r="P145" s="155"/>
    </row>
    <row r="146" spans="2:16" s="66" customFormat="1" ht="12.75">
      <c r="B146" s="24" t="s">
        <v>47</v>
      </c>
      <c r="C146" s="62" t="s">
        <v>17</v>
      </c>
      <c r="D146" s="62" t="s">
        <v>132</v>
      </c>
      <c r="E146" s="67" t="s">
        <v>42</v>
      </c>
      <c r="F146" s="68" t="s">
        <v>43</v>
      </c>
      <c r="G146" s="69" t="s">
        <v>148</v>
      </c>
      <c r="H146" s="62" t="s">
        <v>48</v>
      </c>
      <c r="I146" s="29">
        <v>99800</v>
      </c>
      <c r="J146" s="29"/>
      <c r="K146" s="29">
        <v>99800</v>
      </c>
      <c r="L146" s="29"/>
      <c r="M146" s="137">
        <f t="shared" si="8"/>
        <v>0</v>
      </c>
      <c r="N146" s="29"/>
      <c r="O146" s="155"/>
      <c r="P146" s="155"/>
    </row>
    <row r="147" spans="2:16" s="66" customFormat="1" ht="178.5">
      <c r="B147" s="24" t="s">
        <v>130</v>
      </c>
      <c r="C147" s="62" t="s">
        <v>17</v>
      </c>
      <c r="D147" s="25" t="s">
        <v>132</v>
      </c>
      <c r="E147" s="26" t="s">
        <v>42</v>
      </c>
      <c r="F147" s="27" t="s">
        <v>43</v>
      </c>
      <c r="G147" s="28" t="s">
        <v>133</v>
      </c>
      <c r="H147" s="25"/>
      <c r="I147" s="29">
        <f aca="true" t="shared" si="9" ref="I147:N148">I148</f>
        <v>1261600</v>
      </c>
      <c r="J147" s="29">
        <f t="shared" si="9"/>
        <v>0</v>
      </c>
      <c r="K147" s="29">
        <f t="shared" si="9"/>
        <v>1261600</v>
      </c>
      <c r="L147" s="29">
        <f t="shared" si="9"/>
        <v>1062014.15</v>
      </c>
      <c r="M147" s="137">
        <f t="shared" si="8"/>
        <v>84.17994213696892</v>
      </c>
      <c r="N147" s="29">
        <f t="shared" si="9"/>
        <v>1062014.15</v>
      </c>
      <c r="O147" s="61"/>
      <c r="P147" s="61"/>
    </row>
    <row r="148" spans="2:16" s="70" customFormat="1" ht="12.75">
      <c r="B148" s="24" t="s">
        <v>45</v>
      </c>
      <c r="C148" s="62" t="s">
        <v>17</v>
      </c>
      <c r="D148" s="25" t="s">
        <v>132</v>
      </c>
      <c r="E148" s="26" t="s">
        <v>42</v>
      </c>
      <c r="F148" s="27" t="s">
        <v>43</v>
      </c>
      <c r="G148" s="28" t="s">
        <v>133</v>
      </c>
      <c r="H148" s="25" t="s">
        <v>46</v>
      </c>
      <c r="I148" s="29">
        <f t="shared" si="9"/>
        <v>1261600</v>
      </c>
      <c r="J148" s="29">
        <f t="shared" si="9"/>
        <v>0</v>
      </c>
      <c r="K148" s="29">
        <f t="shared" si="9"/>
        <v>1261600</v>
      </c>
      <c r="L148" s="29">
        <f t="shared" si="9"/>
        <v>1062014.15</v>
      </c>
      <c r="M148" s="137">
        <f t="shared" si="8"/>
        <v>84.17994213696892</v>
      </c>
      <c r="N148" s="29">
        <f t="shared" si="9"/>
        <v>1062014.15</v>
      </c>
      <c r="O148" s="61"/>
      <c r="P148" s="61"/>
    </row>
    <row r="149" spans="2:16" s="70" customFormat="1" ht="12.75">
      <c r="B149" s="24" t="s">
        <v>47</v>
      </c>
      <c r="C149" s="62" t="s">
        <v>17</v>
      </c>
      <c r="D149" s="25" t="s">
        <v>132</v>
      </c>
      <c r="E149" s="26" t="s">
        <v>42</v>
      </c>
      <c r="F149" s="27" t="s">
        <v>43</v>
      </c>
      <c r="G149" s="28" t="s">
        <v>133</v>
      </c>
      <c r="H149" s="25" t="s">
        <v>48</v>
      </c>
      <c r="I149" s="29">
        <v>1261600</v>
      </c>
      <c r="J149" s="29"/>
      <c r="K149" s="29">
        <v>1261600</v>
      </c>
      <c r="L149" s="29">
        <v>1062014.15</v>
      </c>
      <c r="M149" s="137">
        <f t="shared" si="8"/>
        <v>84.17994213696892</v>
      </c>
      <c r="N149" s="29">
        <v>1062014.15</v>
      </c>
      <c r="O149" s="61"/>
      <c r="P149" s="61"/>
    </row>
    <row r="150" spans="2:16" s="70" customFormat="1" ht="12" customHeight="1">
      <c r="B150" s="79" t="s">
        <v>102</v>
      </c>
      <c r="C150" s="62" t="s">
        <v>17</v>
      </c>
      <c r="D150" s="80" t="s">
        <v>103</v>
      </c>
      <c r="E150" s="104"/>
      <c r="F150" s="105"/>
      <c r="G150" s="106"/>
      <c r="H150" s="80"/>
      <c r="I150" s="18">
        <f>I152+I158</f>
        <v>2798940</v>
      </c>
      <c r="J150" s="18">
        <f>J152+J158</f>
        <v>0</v>
      </c>
      <c r="K150" s="18">
        <f>K152+K158</f>
        <v>2798940</v>
      </c>
      <c r="L150" s="18">
        <f>L152+L158</f>
        <v>669865.4</v>
      </c>
      <c r="M150" s="137">
        <f t="shared" si="8"/>
        <v>23.932824569301236</v>
      </c>
      <c r="N150" s="18">
        <f>N152+N158</f>
        <v>669865.4</v>
      </c>
      <c r="O150" s="66"/>
      <c r="P150" s="66"/>
    </row>
    <row r="151" spans="3:16" s="70" customFormat="1" ht="27" customHeight="1" hidden="1">
      <c r="C151" s="62" t="s">
        <v>17</v>
      </c>
      <c r="D151" s="107"/>
      <c r="E151" s="108"/>
      <c r="F151" s="109"/>
      <c r="G151" s="110"/>
      <c r="H151" s="107"/>
      <c r="I151" s="111"/>
      <c r="J151" s="111"/>
      <c r="K151" s="111"/>
      <c r="L151" s="111"/>
      <c r="M151" s="137" t="e">
        <f t="shared" si="8"/>
        <v>#DIV/0!</v>
      </c>
      <c r="N151" s="111"/>
      <c r="O151" s="19"/>
      <c r="P151" s="19"/>
    </row>
    <row r="152" spans="2:16" s="70" customFormat="1" ht="25.5">
      <c r="B152" s="30" t="s">
        <v>124</v>
      </c>
      <c r="C152" s="62" t="s">
        <v>17</v>
      </c>
      <c r="D152" s="62" t="s">
        <v>103</v>
      </c>
      <c r="E152" s="67" t="s">
        <v>94</v>
      </c>
      <c r="F152" s="68" t="s">
        <v>24</v>
      </c>
      <c r="G152" s="69" t="s">
        <v>25</v>
      </c>
      <c r="H152" s="62"/>
      <c r="I152" s="18">
        <f>I153</f>
        <v>553500</v>
      </c>
      <c r="J152" s="18">
        <f>J153</f>
        <v>0</v>
      </c>
      <c r="K152" s="18">
        <f>K153</f>
        <v>553500</v>
      </c>
      <c r="L152" s="18">
        <f>L153</f>
        <v>449439.4</v>
      </c>
      <c r="M152" s="137">
        <f t="shared" si="8"/>
        <v>81.19953026196929</v>
      </c>
      <c r="N152" s="18">
        <f>N153</f>
        <v>449439.4</v>
      </c>
      <c r="O152" s="66"/>
      <c r="P152" s="66"/>
    </row>
    <row r="153" spans="2:16" s="70" customFormat="1" ht="51">
      <c r="B153" s="30" t="s">
        <v>125</v>
      </c>
      <c r="C153" s="62" t="s">
        <v>17</v>
      </c>
      <c r="D153" s="62" t="s">
        <v>103</v>
      </c>
      <c r="E153" s="63" t="s">
        <v>94</v>
      </c>
      <c r="F153" s="64" t="s">
        <v>11</v>
      </c>
      <c r="G153" s="65" t="s">
        <v>25</v>
      </c>
      <c r="H153" s="62"/>
      <c r="I153" s="29">
        <f>I155</f>
        <v>553500</v>
      </c>
      <c r="J153" s="111"/>
      <c r="K153" s="29">
        <f>K155</f>
        <v>553500</v>
      </c>
      <c r="L153" s="29">
        <f>L155</f>
        <v>449439.4</v>
      </c>
      <c r="M153" s="137">
        <f t="shared" si="8"/>
        <v>81.19953026196929</v>
      </c>
      <c r="N153" s="29">
        <f>N155</f>
        <v>449439.4</v>
      </c>
      <c r="O153" s="66"/>
      <c r="P153" s="66"/>
    </row>
    <row r="154" spans="2:14" s="70" customFormat="1" ht="63.75">
      <c r="B154" s="30" t="s">
        <v>126</v>
      </c>
      <c r="C154" s="62" t="s">
        <v>17</v>
      </c>
      <c r="D154" s="62" t="s">
        <v>103</v>
      </c>
      <c r="E154" s="67" t="s">
        <v>94</v>
      </c>
      <c r="F154" s="68" t="s">
        <v>11</v>
      </c>
      <c r="G154" s="69" t="s">
        <v>104</v>
      </c>
      <c r="H154" s="62"/>
      <c r="I154" s="29">
        <f>I155</f>
        <v>553500</v>
      </c>
      <c r="J154" s="153" t="e">
        <f>J156</f>
        <v>#REF!</v>
      </c>
      <c r="K154" s="29">
        <f>K155</f>
        <v>553500</v>
      </c>
      <c r="L154" s="29">
        <f>L155</f>
        <v>449439.4</v>
      </c>
      <c r="M154" s="137">
        <f t="shared" si="8"/>
        <v>81.19953026196929</v>
      </c>
      <c r="N154" s="29">
        <f>N155</f>
        <v>449439.4</v>
      </c>
    </row>
    <row r="155" spans="2:14" s="70" customFormat="1" ht="25.5">
      <c r="B155" s="30" t="s">
        <v>57</v>
      </c>
      <c r="C155" s="62" t="s">
        <v>17</v>
      </c>
      <c r="D155" s="62" t="s">
        <v>103</v>
      </c>
      <c r="E155" s="63" t="s">
        <v>94</v>
      </c>
      <c r="F155" s="64" t="s">
        <v>11</v>
      </c>
      <c r="G155" s="65" t="s">
        <v>104</v>
      </c>
      <c r="H155" s="62" t="s">
        <v>58</v>
      </c>
      <c r="I155" s="29">
        <f>I156</f>
        <v>553500</v>
      </c>
      <c r="J155" s="153"/>
      <c r="K155" s="29">
        <f>K156</f>
        <v>553500</v>
      </c>
      <c r="L155" s="29">
        <f>L156</f>
        <v>449439.4</v>
      </c>
      <c r="M155" s="137">
        <f t="shared" si="8"/>
        <v>81.19953026196929</v>
      </c>
      <c r="N155" s="29">
        <f>N156</f>
        <v>449439.4</v>
      </c>
    </row>
    <row r="156" spans="2:14" s="70" customFormat="1" ht="24.75" customHeight="1">
      <c r="B156" s="30" t="s">
        <v>59</v>
      </c>
      <c r="C156" s="62" t="s">
        <v>17</v>
      </c>
      <c r="D156" s="62" t="s">
        <v>103</v>
      </c>
      <c r="E156" s="67" t="s">
        <v>94</v>
      </c>
      <c r="F156" s="68" t="s">
        <v>11</v>
      </c>
      <c r="G156" s="69" t="s">
        <v>104</v>
      </c>
      <c r="H156" s="62" t="s">
        <v>60</v>
      </c>
      <c r="I156" s="29">
        <v>553500</v>
      </c>
      <c r="J156" s="153" t="e">
        <f>#REF!</f>
        <v>#REF!</v>
      </c>
      <c r="K156" s="29">
        <v>553500</v>
      </c>
      <c r="L156" s="29">
        <v>449439.4</v>
      </c>
      <c r="M156" s="137">
        <f t="shared" si="8"/>
        <v>81.19953026196929</v>
      </c>
      <c r="N156" s="29">
        <v>449439.4</v>
      </c>
    </row>
    <row r="157" spans="3:14" s="70" customFormat="1" ht="24.75" customHeight="1" hidden="1">
      <c r="C157" s="62" t="s">
        <v>17</v>
      </c>
      <c r="D157" s="62" t="s">
        <v>103</v>
      </c>
      <c r="E157" s="67" t="s">
        <v>94</v>
      </c>
      <c r="F157" s="68" t="s">
        <v>24</v>
      </c>
      <c r="G157" s="69" t="s">
        <v>25</v>
      </c>
      <c r="H157" s="62"/>
      <c r="I157" s="111">
        <f>I158</f>
        <v>2245440</v>
      </c>
      <c r="J157" s="153"/>
      <c r="K157" s="111">
        <f>K158</f>
        <v>2245440</v>
      </c>
      <c r="L157" s="111">
        <f>L158</f>
        <v>220426</v>
      </c>
      <c r="M157" s="137">
        <f t="shared" si="8"/>
        <v>9.81660609947271</v>
      </c>
      <c r="N157" s="111">
        <f>N158</f>
        <v>220426</v>
      </c>
    </row>
    <row r="158" spans="2:14" s="70" customFormat="1" ht="63.75">
      <c r="B158" s="30" t="s">
        <v>152</v>
      </c>
      <c r="C158" s="62" t="s">
        <v>17</v>
      </c>
      <c r="D158" s="62" t="s">
        <v>103</v>
      </c>
      <c r="E158" s="63" t="s">
        <v>94</v>
      </c>
      <c r="F158" s="64" t="s">
        <v>12</v>
      </c>
      <c r="G158" s="65" t="s">
        <v>25</v>
      </c>
      <c r="H158" s="62"/>
      <c r="I158" s="18">
        <f>I159+I162+I165+I170+I175+I178</f>
        <v>2245440</v>
      </c>
      <c r="J158" s="18">
        <f>J159+J162+J165+J170+J175+J178</f>
        <v>0</v>
      </c>
      <c r="K158" s="18">
        <f>K159+K162+K165+K170+K175+K178</f>
        <v>2245440</v>
      </c>
      <c r="L158" s="18">
        <f>L159+L162+L165+L170+L175+L178</f>
        <v>220426</v>
      </c>
      <c r="M158" s="137">
        <f t="shared" si="8"/>
        <v>9.81660609947271</v>
      </c>
      <c r="N158" s="18">
        <f>N159+N162+N165+N170+N175+N178</f>
        <v>220426</v>
      </c>
    </row>
    <row r="159" spans="2:14" s="70" customFormat="1" ht="89.25">
      <c r="B159" s="30" t="s">
        <v>143</v>
      </c>
      <c r="C159" s="62" t="s">
        <v>17</v>
      </c>
      <c r="D159" s="62" t="s">
        <v>103</v>
      </c>
      <c r="E159" s="67" t="s">
        <v>94</v>
      </c>
      <c r="F159" s="68" t="s">
        <v>12</v>
      </c>
      <c r="G159" s="69" t="s">
        <v>105</v>
      </c>
      <c r="H159" s="62"/>
      <c r="I159" s="18">
        <f>I160</f>
        <v>140000</v>
      </c>
      <c r="J159" s="29"/>
      <c r="K159" s="18">
        <f>K160</f>
        <v>140000</v>
      </c>
      <c r="L159" s="18">
        <f>L160</f>
        <v>0</v>
      </c>
      <c r="M159" s="137">
        <f t="shared" si="8"/>
        <v>0</v>
      </c>
      <c r="N159" s="18">
        <f>N160</f>
        <v>0</v>
      </c>
    </row>
    <row r="160" spans="2:14" s="70" customFormat="1" ht="25.5">
      <c r="B160" s="30" t="s">
        <v>57</v>
      </c>
      <c r="C160" s="62" t="s">
        <v>17</v>
      </c>
      <c r="D160" s="62" t="s">
        <v>103</v>
      </c>
      <c r="E160" s="92" t="s">
        <v>94</v>
      </c>
      <c r="F160" s="93" t="s">
        <v>12</v>
      </c>
      <c r="G160" s="101" t="s">
        <v>105</v>
      </c>
      <c r="H160" s="62" t="s">
        <v>58</v>
      </c>
      <c r="I160" s="29">
        <f>I161</f>
        <v>140000</v>
      </c>
      <c r="J160" s="29"/>
      <c r="K160" s="29">
        <f>K161</f>
        <v>140000</v>
      </c>
      <c r="L160" s="29">
        <f>L161</f>
        <v>0</v>
      </c>
      <c r="M160" s="137">
        <f t="shared" si="8"/>
        <v>0</v>
      </c>
      <c r="N160" s="29">
        <f>N161</f>
        <v>0</v>
      </c>
    </row>
    <row r="161" spans="2:14" s="70" customFormat="1" ht="25.5">
      <c r="B161" s="30" t="s">
        <v>59</v>
      </c>
      <c r="C161" s="62" t="s">
        <v>17</v>
      </c>
      <c r="D161" s="62" t="s">
        <v>103</v>
      </c>
      <c r="E161" s="94" t="s">
        <v>94</v>
      </c>
      <c r="F161" s="95" t="s">
        <v>12</v>
      </c>
      <c r="G161" s="96" t="s">
        <v>105</v>
      </c>
      <c r="H161" s="62" t="s">
        <v>60</v>
      </c>
      <c r="I161" s="29">
        <v>140000</v>
      </c>
      <c r="J161" s="29"/>
      <c r="K161" s="29">
        <v>140000</v>
      </c>
      <c r="L161" s="29">
        <v>0</v>
      </c>
      <c r="M161" s="137">
        <f t="shared" si="8"/>
        <v>0</v>
      </c>
      <c r="N161" s="29">
        <v>0</v>
      </c>
    </row>
    <row r="162" spans="2:14" s="70" customFormat="1" ht="102">
      <c r="B162" s="30" t="s">
        <v>144</v>
      </c>
      <c r="C162" s="62" t="s">
        <v>17</v>
      </c>
      <c r="D162" s="62" t="s">
        <v>103</v>
      </c>
      <c r="E162" s="94" t="s">
        <v>94</v>
      </c>
      <c r="F162" s="95" t="s">
        <v>12</v>
      </c>
      <c r="G162" s="96" t="s">
        <v>149</v>
      </c>
      <c r="H162" s="62"/>
      <c r="I162" s="18">
        <f>I163</f>
        <v>1500000</v>
      </c>
      <c r="J162" s="29"/>
      <c r="K162" s="18">
        <f>K163</f>
        <v>1500000</v>
      </c>
      <c r="L162" s="29"/>
      <c r="M162" s="137">
        <f t="shared" si="8"/>
        <v>0</v>
      </c>
      <c r="N162" s="29"/>
    </row>
    <row r="163" spans="2:14" s="70" customFormat="1" ht="27.75" customHeight="1">
      <c r="B163" s="30" t="s">
        <v>57</v>
      </c>
      <c r="C163" s="62" t="s">
        <v>17</v>
      </c>
      <c r="D163" s="62" t="s">
        <v>103</v>
      </c>
      <c r="E163" s="156" t="s">
        <v>94</v>
      </c>
      <c r="F163" s="157" t="s">
        <v>12</v>
      </c>
      <c r="G163" s="158" t="s">
        <v>149</v>
      </c>
      <c r="H163" s="62" t="s">
        <v>58</v>
      </c>
      <c r="I163" s="29">
        <f>I164</f>
        <v>1500000</v>
      </c>
      <c r="J163" s="29"/>
      <c r="K163" s="29">
        <f>K164</f>
        <v>1500000</v>
      </c>
      <c r="L163" s="29"/>
      <c r="M163" s="137">
        <f t="shared" si="8"/>
        <v>0</v>
      </c>
      <c r="N163" s="29"/>
    </row>
    <row r="164" spans="2:14" s="70" customFormat="1" ht="25.5">
      <c r="B164" s="30" t="s">
        <v>59</v>
      </c>
      <c r="C164" s="62" t="s">
        <v>17</v>
      </c>
      <c r="D164" s="62" t="s">
        <v>103</v>
      </c>
      <c r="E164" s="63" t="s">
        <v>94</v>
      </c>
      <c r="F164" s="64" t="s">
        <v>12</v>
      </c>
      <c r="G164" s="65" t="s">
        <v>149</v>
      </c>
      <c r="H164" s="62" t="s">
        <v>60</v>
      </c>
      <c r="I164" s="29">
        <v>1500000</v>
      </c>
      <c r="J164" s="29"/>
      <c r="K164" s="29">
        <v>1500000</v>
      </c>
      <c r="L164" s="29"/>
      <c r="M164" s="137">
        <f t="shared" si="8"/>
        <v>0</v>
      </c>
      <c r="N164" s="29"/>
    </row>
    <row r="165" spans="2:14" s="70" customFormat="1" ht="76.5">
      <c r="B165" s="30" t="s">
        <v>127</v>
      </c>
      <c r="C165" s="62" t="s">
        <v>17</v>
      </c>
      <c r="D165" s="62" t="s">
        <v>103</v>
      </c>
      <c r="E165" s="67" t="s">
        <v>94</v>
      </c>
      <c r="F165" s="68" t="s">
        <v>12</v>
      </c>
      <c r="G165" s="69" t="s">
        <v>106</v>
      </c>
      <c r="H165" s="62"/>
      <c r="I165" s="18">
        <f>I166</f>
        <v>38497.08</v>
      </c>
      <c r="J165" s="29"/>
      <c r="K165" s="18">
        <f>K166</f>
        <v>38497.08</v>
      </c>
      <c r="L165" s="18">
        <f>L166</f>
        <v>0</v>
      </c>
      <c r="M165" s="137">
        <f t="shared" si="8"/>
        <v>0</v>
      </c>
      <c r="N165" s="18">
        <f>N166</f>
        <v>0</v>
      </c>
    </row>
    <row r="166" spans="2:14" s="70" customFormat="1" ht="25.5">
      <c r="B166" s="30" t="s">
        <v>57</v>
      </c>
      <c r="C166" s="62" t="s">
        <v>17</v>
      </c>
      <c r="D166" s="62" t="s">
        <v>103</v>
      </c>
      <c r="E166" s="112" t="s">
        <v>94</v>
      </c>
      <c r="F166" s="64" t="s">
        <v>12</v>
      </c>
      <c r="G166" s="113" t="s">
        <v>106</v>
      </c>
      <c r="H166" s="62" t="s">
        <v>58</v>
      </c>
      <c r="I166" s="29">
        <f>I167</f>
        <v>38497.08</v>
      </c>
      <c r="J166" s="29"/>
      <c r="K166" s="29">
        <f>K167</f>
        <v>38497.08</v>
      </c>
      <c r="L166" s="29">
        <f>L167</f>
        <v>0</v>
      </c>
      <c r="M166" s="137">
        <f t="shared" si="8"/>
        <v>0</v>
      </c>
      <c r="N166" s="29">
        <f>N167</f>
        <v>0</v>
      </c>
    </row>
    <row r="167" spans="2:16" s="66" customFormat="1" ht="24" customHeight="1">
      <c r="B167" s="30" t="s">
        <v>59</v>
      </c>
      <c r="C167" s="16" t="s">
        <v>17</v>
      </c>
      <c r="D167" s="62" t="s">
        <v>103</v>
      </c>
      <c r="E167" s="67" t="s">
        <v>94</v>
      </c>
      <c r="F167" s="68" t="s">
        <v>12</v>
      </c>
      <c r="G167" s="69" t="s">
        <v>106</v>
      </c>
      <c r="H167" s="62" t="s">
        <v>60</v>
      </c>
      <c r="I167" s="29">
        <v>38497.08</v>
      </c>
      <c r="J167" s="61"/>
      <c r="K167" s="29">
        <v>38497.08</v>
      </c>
      <c r="L167" s="29">
        <v>0</v>
      </c>
      <c r="M167" s="137">
        <f t="shared" si="8"/>
        <v>0</v>
      </c>
      <c r="N167" s="29">
        <v>0</v>
      </c>
      <c r="O167" s="70"/>
      <c r="P167" s="70"/>
    </row>
    <row r="168" spans="2:14" s="70" customFormat="1" ht="38.25" hidden="1">
      <c r="B168" s="30" t="s">
        <v>93</v>
      </c>
      <c r="C168" s="25" t="s">
        <v>17</v>
      </c>
      <c r="D168" s="62" t="s">
        <v>103</v>
      </c>
      <c r="E168" s="92" t="s">
        <v>94</v>
      </c>
      <c r="F168" s="93" t="s">
        <v>24</v>
      </c>
      <c r="G168" s="101" t="s">
        <v>25</v>
      </c>
      <c r="H168" s="62"/>
      <c r="I168" s="111">
        <f>I169</f>
        <v>305192.92000000004</v>
      </c>
      <c r="J168" s="139"/>
      <c r="K168" s="111">
        <f>K169</f>
        <v>305192.92000000004</v>
      </c>
      <c r="L168" s="111">
        <f>L169</f>
        <v>213676</v>
      </c>
      <c r="M168" s="137">
        <f t="shared" si="8"/>
        <v>70.01341970842573</v>
      </c>
      <c r="N168" s="111">
        <f>N169</f>
        <v>213676</v>
      </c>
    </row>
    <row r="169" spans="2:14" s="70" customFormat="1" ht="63.75">
      <c r="B169" s="30" t="s">
        <v>154</v>
      </c>
      <c r="C169" s="25" t="s">
        <v>17</v>
      </c>
      <c r="D169" s="62" t="s">
        <v>103</v>
      </c>
      <c r="E169" s="63" t="s">
        <v>94</v>
      </c>
      <c r="F169" s="64" t="s">
        <v>12</v>
      </c>
      <c r="G169" s="65" t="s">
        <v>25</v>
      </c>
      <c r="H169" s="62"/>
      <c r="I169" s="111">
        <f>I170</f>
        <v>305192.92000000004</v>
      </c>
      <c r="J169" s="139"/>
      <c r="K169" s="18">
        <f>K170</f>
        <v>305192.92000000004</v>
      </c>
      <c r="L169" s="18">
        <f>L170</f>
        <v>213676</v>
      </c>
      <c r="M169" s="137">
        <f t="shared" si="8"/>
        <v>70.01341970842573</v>
      </c>
      <c r="N169" s="111">
        <f>N170</f>
        <v>213676</v>
      </c>
    </row>
    <row r="170" spans="1:14" s="70" customFormat="1" ht="12.75" customHeight="1" hidden="1">
      <c r="A170" s="67"/>
      <c r="B170" s="30" t="s">
        <v>128</v>
      </c>
      <c r="C170" s="24"/>
      <c r="D170" s="62" t="s">
        <v>103</v>
      </c>
      <c r="E170" s="67" t="s">
        <v>94</v>
      </c>
      <c r="F170" s="68" t="s">
        <v>12</v>
      </c>
      <c r="G170" s="69" t="s">
        <v>107</v>
      </c>
      <c r="H170" s="62"/>
      <c r="I170" s="18">
        <f>I171+I173</f>
        <v>305192.92000000004</v>
      </c>
      <c r="J170" s="18">
        <f>J171+J173</f>
        <v>0</v>
      </c>
      <c r="K170" s="18">
        <f>K171+K173</f>
        <v>305192.92000000004</v>
      </c>
      <c r="L170" s="18">
        <f>L171+L173</f>
        <v>213676</v>
      </c>
      <c r="M170" s="137">
        <f t="shared" si="8"/>
        <v>70.01341970842573</v>
      </c>
      <c r="N170" s="18">
        <f>N171+N173</f>
        <v>213676</v>
      </c>
    </row>
    <row r="171" spans="1:14" s="70" customFormat="1" ht="12.75" customHeight="1" hidden="1">
      <c r="A171" s="67"/>
      <c r="B171" s="32" t="s">
        <v>29</v>
      </c>
      <c r="C171" s="24"/>
      <c r="D171" s="62" t="s">
        <v>103</v>
      </c>
      <c r="E171" s="63" t="s">
        <v>94</v>
      </c>
      <c r="F171" s="64" t="s">
        <v>12</v>
      </c>
      <c r="G171" s="65" t="s">
        <v>107</v>
      </c>
      <c r="H171" s="25" t="s">
        <v>30</v>
      </c>
      <c r="I171" s="29">
        <f>I172</f>
        <v>111431</v>
      </c>
      <c r="J171" s="159"/>
      <c r="K171" s="29">
        <f>K172</f>
        <v>111431</v>
      </c>
      <c r="L171" s="29">
        <f>L172</f>
        <v>23676</v>
      </c>
      <c r="M171" s="137">
        <f t="shared" si="8"/>
        <v>21.247229227055307</v>
      </c>
      <c r="N171" s="29">
        <f>N172</f>
        <v>23676</v>
      </c>
    </row>
    <row r="172" spans="1:14" s="70" customFormat="1" ht="25.5">
      <c r="A172" s="67"/>
      <c r="B172" s="33" t="s">
        <v>31</v>
      </c>
      <c r="C172" s="24">
        <v>822</v>
      </c>
      <c r="D172" s="62" t="s">
        <v>103</v>
      </c>
      <c r="E172" s="67" t="s">
        <v>94</v>
      </c>
      <c r="F172" s="68" t="s">
        <v>12</v>
      </c>
      <c r="G172" s="69" t="s">
        <v>107</v>
      </c>
      <c r="H172" s="25" t="s">
        <v>32</v>
      </c>
      <c r="I172" s="29">
        <v>111431</v>
      </c>
      <c r="J172" s="159"/>
      <c r="K172" s="29">
        <v>111431</v>
      </c>
      <c r="L172" s="29">
        <v>23676</v>
      </c>
      <c r="M172" s="137">
        <f t="shared" si="8"/>
        <v>21.247229227055307</v>
      </c>
      <c r="N172" s="29">
        <v>23676</v>
      </c>
    </row>
    <row r="173" spans="1:14" s="70" customFormat="1" ht="25.5">
      <c r="A173" s="67"/>
      <c r="B173" s="30" t="s">
        <v>57</v>
      </c>
      <c r="C173" s="24">
        <v>822</v>
      </c>
      <c r="D173" s="62" t="s">
        <v>103</v>
      </c>
      <c r="E173" s="63" t="s">
        <v>94</v>
      </c>
      <c r="F173" s="64" t="s">
        <v>12</v>
      </c>
      <c r="G173" s="65" t="s">
        <v>107</v>
      </c>
      <c r="H173" s="62" t="s">
        <v>58</v>
      </c>
      <c r="I173" s="29">
        <f>I174</f>
        <v>193761.92</v>
      </c>
      <c r="J173" s="61"/>
      <c r="K173" s="29">
        <f>K174</f>
        <v>193761.92</v>
      </c>
      <c r="L173" s="29">
        <f>L174</f>
        <v>190000</v>
      </c>
      <c r="M173" s="137">
        <f t="shared" si="8"/>
        <v>98.05848331808437</v>
      </c>
      <c r="N173" s="29">
        <f>N174</f>
        <v>190000</v>
      </c>
    </row>
    <row r="174" spans="1:14" s="70" customFormat="1" ht="25.5">
      <c r="A174" s="67"/>
      <c r="B174" s="30" t="s">
        <v>59</v>
      </c>
      <c r="C174" s="24">
        <v>822</v>
      </c>
      <c r="D174" s="62" t="s">
        <v>103</v>
      </c>
      <c r="E174" s="67" t="s">
        <v>94</v>
      </c>
      <c r="F174" s="68" t="s">
        <v>12</v>
      </c>
      <c r="G174" s="69" t="s">
        <v>107</v>
      </c>
      <c r="H174" s="62" t="s">
        <v>60</v>
      </c>
      <c r="I174" s="29">
        <v>193761.92</v>
      </c>
      <c r="J174" s="61"/>
      <c r="K174" s="29">
        <v>193761.92</v>
      </c>
      <c r="L174" s="29">
        <v>190000</v>
      </c>
      <c r="M174" s="137">
        <f t="shared" si="8"/>
        <v>98.05848331808437</v>
      </c>
      <c r="N174" s="29">
        <v>190000</v>
      </c>
    </row>
    <row r="175" spans="1:14" s="70" customFormat="1" ht="102">
      <c r="A175" s="67"/>
      <c r="B175" s="30" t="s">
        <v>129</v>
      </c>
      <c r="C175" s="24">
        <v>822</v>
      </c>
      <c r="D175" s="62" t="s">
        <v>103</v>
      </c>
      <c r="E175" s="67" t="s">
        <v>94</v>
      </c>
      <c r="F175" s="68" t="s">
        <v>12</v>
      </c>
      <c r="G175" s="69" t="s">
        <v>108</v>
      </c>
      <c r="H175" s="62"/>
      <c r="I175" s="18">
        <f>I176</f>
        <v>6750</v>
      </c>
      <c r="J175" s="61"/>
      <c r="K175" s="18">
        <f>K176</f>
        <v>6750</v>
      </c>
      <c r="L175" s="18">
        <f>L176</f>
        <v>6750</v>
      </c>
      <c r="M175" s="137">
        <f t="shared" si="8"/>
        <v>100</v>
      </c>
      <c r="N175" s="18">
        <f>N176</f>
        <v>6750</v>
      </c>
    </row>
    <row r="176" spans="1:14" s="70" customFormat="1" ht="25.5">
      <c r="A176" s="121" t="s">
        <v>118</v>
      </c>
      <c r="B176" s="30" t="s">
        <v>57</v>
      </c>
      <c r="C176" s="122"/>
      <c r="D176" s="62" t="s">
        <v>103</v>
      </c>
      <c r="E176" s="67" t="s">
        <v>94</v>
      </c>
      <c r="F176" s="68" t="s">
        <v>12</v>
      </c>
      <c r="G176" s="69" t="s">
        <v>108</v>
      </c>
      <c r="H176" s="62" t="s">
        <v>58</v>
      </c>
      <c r="I176" s="29">
        <f>I177</f>
        <v>6750</v>
      </c>
      <c r="J176" s="61"/>
      <c r="K176" s="29">
        <f>K177</f>
        <v>6750</v>
      </c>
      <c r="L176" s="29">
        <f>L177</f>
        <v>6750</v>
      </c>
      <c r="M176" s="137">
        <f t="shared" si="8"/>
        <v>100</v>
      </c>
      <c r="N176" s="29">
        <f>N177</f>
        <v>6750</v>
      </c>
    </row>
    <row r="177" spans="2:16" ht="25.5">
      <c r="B177" s="30" t="s">
        <v>59</v>
      </c>
      <c r="C177" s="126"/>
      <c r="D177" s="62" t="s">
        <v>103</v>
      </c>
      <c r="E177" s="156" t="s">
        <v>94</v>
      </c>
      <c r="F177" s="157" t="s">
        <v>12</v>
      </c>
      <c r="G177" s="158" t="s">
        <v>108</v>
      </c>
      <c r="H177" s="62" t="s">
        <v>60</v>
      </c>
      <c r="I177" s="29">
        <v>6750</v>
      </c>
      <c r="J177" s="61"/>
      <c r="K177" s="29">
        <v>6750</v>
      </c>
      <c r="L177" s="29">
        <v>6750</v>
      </c>
      <c r="M177" s="137">
        <f t="shared" si="8"/>
        <v>100</v>
      </c>
      <c r="N177" s="29">
        <v>6750</v>
      </c>
      <c r="O177" s="70"/>
      <c r="P177" s="70"/>
    </row>
    <row r="178" spans="2:16" ht="102">
      <c r="B178" s="30" t="s">
        <v>145</v>
      </c>
      <c r="C178" s="127"/>
      <c r="D178" s="62" t="s">
        <v>103</v>
      </c>
      <c r="E178" s="63" t="s">
        <v>94</v>
      </c>
      <c r="F178" s="64" t="s">
        <v>12</v>
      </c>
      <c r="G178" s="65" t="s">
        <v>150</v>
      </c>
      <c r="H178" s="62"/>
      <c r="I178" s="18">
        <f>I179</f>
        <v>255000</v>
      </c>
      <c r="J178" s="61"/>
      <c r="K178" s="18">
        <f>K179</f>
        <v>255000</v>
      </c>
      <c r="L178" s="29"/>
      <c r="M178" s="137">
        <f t="shared" si="8"/>
        <v>0</v>
      </c>
      <c r="N178" s="29"/>
      <c r="O178" s="70"/>
      <c r="P178" s="70"/>
    </row>
    <row r="179" spans="2:16" ht="25.5">
      <c r="B179" s="30" t="s">
        <v>57</v>
      </c>
      <c r="D179" s="62" t="s">
        <v>103</v>
      </c>
      <c r="E179" s="67" t="s">
        <v>94</v>
      </c>
      <c r="F179" s="68" t="s">
        <v>12</v>
      </c>
      <c r="G179" s="69" t="s">
        <v>150</v>
      </c>
      <c r="H179" s="62" t="s">
        <v>58</v>
      </c>
      <c r="I179" s="29">
        <f>I180</f>
        <v>255000</v>
      </c>
      <c r="J179" s="61"/>
      <c r="K179" s="29">
        <f>K180</f>
        <v>255000</v>
      </c>
      <c r="L179" s="29"/>
      <c r="M179" s="137">
        <f t="shared" si="8"/>
        <v>0</v>
      </c>
      <c r="N179" s="29"/>
      <c r="O179" s="70"/>
      <c r="P179" s="70"/>
    </row>
    <row r="180" spans="2:16" ht="25.5">
      <c r="B180" s="30" t="s">
        <v>59</v>
      </c>
      <c r="D180" s="62" t="s">
        <v>103</v>
      </c>
      <c r="E180" s="156" t="s">
        <v>94</v>
      </c>
      <c r="F180" s="157" t="s">
        <v>12</v>
      </c>
      <c r="G180" s="158" t="s">
        <v>150</v>
      </c>
      <c r="H180" s="62" t="s">
        <v>60</v>
      </c>
      <c r="I180" s="29">
        <v>255000</v>
      </c>
      <c r="J180" s="61"/>
      <c r="K180" s="29">
        <v>255000</v>
      </c>
      <c r="L180" s="29"/>
      <c r="M180" s="137">
        <f t="shared" si="8"/>
        <v>0</v>
      </c>
      <c r="N180" s="29"/>
      <c r="O180" s="70"/>
      <c r="P180" s="70"/>
    </row>
    <row r="181" spans="2:16" ht="12.75">
      <c r="B181" s="15" t="s">
        <v>109</v>
      </c>
      <c r="D181" s="16" t="s">
        <v>110</v>
      </c>
      <c r="E181" s="20"/>
      <c r="F181" s="21"/>
      <c r="G181" s="22"/>
      <c r="H181" s="16"/>
      <c r="I181" s="18">
        <f aca="true" t="shared" si="10" ref="I181:N182">I182</f>
        <v>12000</v>
      </c>
      <c r="J181" s="18">
        <f t="shared" si="10"/>
        <v>0</v>
      </c>
      <c r="K181" s="18">
        <f t="shared" si="10"/>
        <v>12000</v>
      </c>
      <c r="L181" s="18">
        <f t="shared" si="10"/>
        <v>8000</v>
      </c>
      <c r="M181" s="137">
        <f t="shared" si="8"/>
        <v>66.66666666666666</v>
      </c>
      <c r="N181" s="18">
        <f t="shared" si="10"/>
        <v>8000</v>
      </c>
      <c r="O181" s="66"/>
      <c r="P181" s="66"/>
    </row>
    <row r="182" spans="2:16" ht="12.75">
      <c r="B182" s="24" t="s">
        <v>111</v>
      </c>
      <c r="D182" s="25" t="s">
        <v>112</v>
      </c>
      <c r="E182" s="36"/>
      <c r="F182" s="31"/>
      <c r="G182" s="37"/>
      <c r="H182" s="25"/>
      <c r="I182" s="29">
        <f t="shared" si="10"/>
        <v>12000</v>
      </c>
      <c r="J182" s="29">
        <f t="shared" si="10"/>
        <v>0</v>
      </c>
      <c r="K182" s="29">
        <f t="shared" si="10"/>
        <v>12000</v>
      </c>
      <c r="L182" s="29">
        <f t="shared" si="10"/>
        <v>8000</v>
      </c>
      <c r="M182" s="137">
        <f t="shared" si="8"/>
        <v>66.66666666666666</v>
      </c>
      <c r="N182" s="29">
        <f t="shared" si="10"/>
        <v>8000</v>
      </c>
      <c r="O182" s="70"/>
      <c r="P182" s="70"/>
    </row>
    <row r="183" spans="2:16" ht="38.25">
      <c r="B183" s="33" t="s">
        <v>136</v>
      </c>
      <c r="D183" s="25" t="s">
        <v>112</v>
      </c>
      <c r="E183" s="114" t="s">
        <v>42</v>
      </c>
      <c r="F183" s="115" t="s">
        <v>24</v>
      </c>
      <c r="G183" s="116" t="s">
        <v>25</v>
      </c>
      <c r="H183" s="25"/>
      <c r="I183" s="29">
        <v>12000</v>
      </c>
      <c r="J183" s="29">
        <f>J184</f>
        <v>0</v>
      </c>
      <c r="K183" s="29">
        <v>12000</v>
      </c>
      <c r="L183" s="29">
        <f>L186</f>
        <v>8000</v>
      </c>
      <c r="M183" s="137">
        <f t="shared" si="8"/>
        <v>66.66666666666666</v>
      </c>
      <c r="N183" s="29">
        <f>N186</f>
        <v>8000</v>
      </c>
      <c r="O183" s="70"/>
      <c r="P183" s="70"/>
    </row>
    <row r="184" spans="4:16" ht="1.5" customHeight="1">
      <c r="D184" s="25"/>
      <c r="E184" s="117"/>
      <c r="F184" s="72"/>
      <c r="G184" s="118"/>
      <c r="H184" s="25"/>
      <c r="I184" s="29"/>
      <c r="J184" s="29"/>
      <c r="K184" s="29"/>
      <c r="L184" s="29"/>
      <c r="M184" s="137" t="e">
        <f t="shared" si="8"/>
        <v>#DIV/0!</v>
      </c>
      <c r="N184" s="29"/>
      <c r="O184" s="70"/>
      <c r="P184" s="70"/>
    </row>
    <row r="185" spans="2:16" ht="12.75" hidden="1">
      <c r="B185" s="24"/>
      <c r="D185" s="25"/>
      <c r="E185" s="119"/>
      <c r="F185" s="75"/>
      <c r="G185" s="120"/>
      <c r="H185" s="25"/>
      <c r="I185" s="29"/>
      <c r="J185" s="29"/>
      <c r="K185" s="29"/>
      <c r="L185" s="29"/>
      <c r="M185" s="137" t="e">
        <f t="shared" si="8"/>
        <v>#DIV/0!</v>
      </c>
      <c r="N185" s="29"/>
      <c r="O185" s="70"/>
      <c r="P185" s="70"/>
    </row>
    <row r="186" spans="2:16" ht="51">
      <c r="B186" s="24" t="s">
        <v>146</v>
      </c>
      <c r="D186" s="25" t="s">
        <v>112</v>
      </c>
      <c r="E186" s="26" t="s">
        <v>42</v>
      </c>
      <c r="F186" s="27" t="s">
        <v>43</v>
      </c>
      <c r="G186" s="28" t="s">
        <v>25</v>
      </c>
      <c r="H186" s="25"/>
      <c r="I186" s="29">
        <f>I187</f>
        <v>12000</v>
      </c>
      <c r="J186" s="29"/>
      <c r="K186" s="29">
        <f aca="true" t="shared" si="11" ref="K186:L188">K187</f>
        <v>12000</v>
      </c>
      <c r="L186" s="29">
        <f t="shared" si="11"/>
        <v>8000</v>
      </c>
      <c r="M186" s="137">
        <f t="shared" si="8"/>
        <v>66.66666666666666</v>
      </c>
      <c r="N186" s="29">
        <f>N187</f>
        <v>8000</v>
      </c>
      <c r="O186" s="70"/>
      <c r="P186" s="70"/>
    </row>
    <row r="187" spans="2:16" ht="63.75">
      <c r="B187" s="24" t="s">
        <v>147</v>
      </c>
      <c r="D187" s="25" t="s">
        <v>112</v>
      </c>
      <c r="E187" s="26" t="s">
        <v>42</v>
      </c>
      <c r="F187" s="27" t="s">
        <v>43</v>
      </c>
      <c r="G187" s="28" t="s">
        <v>113</v>
      </c>
      <c r="H187" s="25"/>
      <c r="I187" s="29">
        <f>I188</f>
        <v>12000</v>
      </c>
      <c r="J187" s="29"/>
      <c r="K187" s="29">
        <f t="shared" si="11"/>
        <v>12000</v>
      </c>
      <c r="L187" s="29">
        <f t="shared" si="11"/>
        <v>8000</v>
      </c>
      <c r="M187" s="137">
        <f t="shared" si="8"/>
        <v>66.66666666666666</v>
      </c>
      <c r="N187" s="29">
        <f>N188</f>
        <v>8000</v>
      </c>
      <c r="O187" s="70"/>
      <c r="P187" s="70"/>
    </row>
    <row r="188" spans="2:16" ht="12.75">
      <c r="B188" s="24" t="s">
        <v>114</v>
      </c>
      <c r="D188" s="25" t="s">
        <v>112</v>
      </c>
      <c r="E188" s="45" t="s">
        <v>42</v>
      </c>
      <c r="F188" s="46" t="s">
        <v>43</v>
      </c>
      <c r="G188" s="47" t="s">
        <v>113</v>
      </c>
      <c r="H188" s="25" t="s">
        <v>115</v>
      </c>
      <c r="I188" s="29">
        <f>I189</f>
        <v>12000</v>
      </c>
      <c r="J188" s="29"/>
      <c r="K188" s="29">
        <f t="shared" si="11"/>
        <v>12000</v>
      </c>
      <c r="L188" s="29">
        <f t="shared" si="11"/>
        <v>8000</v>
      </c>
      <c r="M188" s="137">
        <f t="shared" si="8"/>
        <v>66.66666666666666</v>
      </c>
      <c r="N188" s="29">
        <f>N189</f>
        <v>8000</v>
      </c>
      <c r="O188" s="70"/>
      <c r="P188" s="70"/>
    </row>
    <row r="189" spans="2:16" ht="12.75">
      <c r="B189" s="24" t="s">
        <v>116</v>
      </c>
      <c r="D189" s="25" t="s">
        <v>112</v>
      </c>
      <c r="E189" s="36" t="s">
        <v>42</v>
      </c>
      <c r="F189" s="31" t="s">
        <v>43</v>
      </c>
      <c r="G189" s="37" t="s">
        <v>113</v>
      </c>
      <c r="H189" s="25" t="s">
        <v>117</v>
      </c>
      <c r="I189" s="29">
        <v>12000</v>
      </c>
      <c r="J189" s="29"/>
      <c r="K189" s="29">
        <v>12000</v>
      </c>
      <c r="L189" s="29">
        <v>8000</v>
      </c>
      <c r="M189" s="137">
        <f t="shared" si="8"/>
        <v>66.66666666666666</v>
      </c>
      <c r="N189" s="29">
        <v>8000</v>
      </c>
      <c r="O189" s="70"/>
      <c r="P189" s="70"/>
    </row>
    <row r="190" spans="2:16" ht="12.75">
      <c r="B190" s="197" t="s">
        <v>118</v>
      </c>
      <c r="D190" s="122"/>
      <c r="E190" s="123"/>
      <c r="F190" s="124"/>
      <c r="G190" s="125"/>
      <c r="H190" s="122"/>
      <c r="I190" s="18">
        <f>I10</f>
        <v>7589436.08</v>
      </c>
      <c r="J190" s="18" t="e">
        <f>J10</f>
        <v>#REF!</v>
      </c>
      <c r="K190" s="18">
        <f>K10</f>
        <v>7589436.08</v>
      </c>
      <c r="L190" s="18">
        <f>L10</f>
        <v>1309620.9000000001</v>
      </c>
      <c r="M190" s="137">
        <f>L190/K190*100</f>
        <v>17.255839382469638</v>
      </c>
      <c r="N190" s="18">
        <f>N10</f>
        <v>1309620.9000000001</v>
      </c>
      <c r="O190" s="70"/>
      <c r="P190" s="70"/>
    </row>
  </sheetData>
  <sheetProtection selectLockedCells="1" selectUnlockedCells="1"/>
  <mergeCells count="7">
    <mergeCell ref="E9:G9"/>
    <mergeCell ref="B1:M1"/>
    <mergeCell ref="B2:M2"/>
    <mergeCell ref="B3:M3"/>
    <mergeCell ref="A5:M5"/>
    <mergeCell ref="A6:H6"/>
    <mergeCell ref="E8:G8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2015-04-27T05:43:58Z</cp:lastPrinted>
  <dcterms:modified xsi:type="dcterms:W3CDTF">2015-04-27T05:44:01Z</dcterms:modified>
  <cp:category/>
  <cp:version/>
  <cp:contentType/>
  <cp:contentStatus/>
</cp:coreProperties>
</file>